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5\S25\"/>
    </mc:Choice>
  </mc:AlternateContent>
  <xr:revisionPtr revIDLastSave="0" documentId="8_{C8318634-1653-4D1E-A1F0-636C6A974CE0}" xr6:coauthVersionLast="47" xr6:coauthVersionMax="47" xr10:uidLastSave="{00000000-0000-0000-0000-000000000000}"/>
  <bookViews>
    <workbookView xWindow="14295" yWindow="0" windowWidth="14610" windowHeight="15585" xr2:uid="{5B99CA1A-AC61-44B4-99BE-016C39E29269}"/>
  </bookViews>
  <sheets>
    <sheet name="Candidate #" sheetId="2" r:id="rId1"/>
    <sheet name="Q5" sheetId="13" r:id="rId2"/>
    <sheet name="Q7" sheetId="14" r:id="rId3"/>
    <sheet name="Q8" sheetId="8" r:id="rId4"/>
    <sheet name="Q9" sheetId="9" r:id="rId5"/>
  </sheets>
  <externalReferences>
    <externalReference r:id="rId6"/>
    <externalReference r:id="rId7"/>
    <externalReference r:id="rId8"/>
  </externalReferences>
  <definedNames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2</definedName>
    <definedName name="_AtRisk_SimSetting_MultipleCPUManualCount" hidden="1">2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Hlk132465592" localSheetId="4">'Q9'!#REF!</definedName>
    <definedName name="CurrentStock" localSheetId="1">[1]Q10!$C$95</definedName>
    <definedName name="CurrentStock" localSheetId="2">[1]Q10!$C$95</definedName>
    <definedName name="CurrentStock">#REF!</definedName>
    <definedName name="InterestRate" localSheetId="1">[1]Q10!$C$96</definedName>
    <definedName name="InterestRate" localSheetId="2">[1]Q10!$C$96</definedName>
    <definedName name="InterestRate">#REF!</definedName>
    <definedName name="rate" localSheetId="1">'[2]Question (a)'!$C$3</definedName>
    <definedName name="rate" localSheetId="2">'[2]Question (a)'!$C$3</definedName>
    <definedName name="rate">'[3]Question (a)'!$C$3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  <definedName name="Strike" localSheetId="1">'[2]Question (a)'!$C$1</definedName>
    <definedName name="Strike" localSheetId="2">'[2]Question (a)'!$C$1</definedName>
    <definedName name="Strike">'[3]Question (a)'!$C$1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3" l="1"/>
  <c r="A48" i="13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B68" i="13" l="1"/>
  <c r="B261" i="9" l="1"/>
  <c r="C250" i="9"/>
  <c r="C246" i="9"/>
  <c r="G245" i="9"/>
  <c r="C244" i="9"/>
  <c r="C232" i="9"/>
  <c r="G220" i="9"/>
  <c r="G219" i="9"/>
  <c r="C183" i="9"/>
  <c r="G182" i="9"/>
  <c r="C181" i="9"/>
  <c r="G91" i="9"/>
  <c r="G90" i="9"/>
  <c r="G64" i="9"/>
  <c r="G63" i="9"/>
  <c r="G55" i="9"/>
  <c r="G54" i="9"/>
  <c r="G181" i="9" l="1"/>
  <c r="G246" i="9"/>
  <c r="G244" i="9"/>
  <c r="B262" i="9"/>
  <c r="B263" i="9" s="1"/>
  <c r="B264" i="9" s="1"/>
  <c r="E260" i="9"/>
  <c r="E261" i="9"/>
  <c r="G183" i="9"/>
  <c r="E262" i="9" l="1"/>
  <c r="B265" i="9"/>
  <c r="E263" i="9"/>
  <c r="E264" i="9" l="1"/>
  <c r="B266" i="9"/>
  <c r="E265" i="9" l="1"/>
  <c r="E266" i="9" l="1"/>
  <c r="B292" i="8" l="1"/>
  <c r="D252" i="8"/>
  <c r="B125" i="8"/>
  <c r="D85" i="8"/>
  <c r="B291" i="8" l="1"/>
  <c r="B124" i="8"/>
  <c r="B290" i="8" l="1"/>
  <c r="B123" i="8"/>
  <c r="B289" i="8" l="1"/>
  <c r="B122" i="8"/>
  <c r="B288" i="8" l="1"/>
  <c r="B121" i="8"/>
  <c r="B287" i="8" l="1"/>
  <c r="B120" i="8"/>
  <c r="B286" i="8" l="1"/>
  <c r="B119" i="8"/>
  <c r="B285" i="8" l="1"/>
  <c r="B118" i="8"/>
  <c r="B284" i="8" l="1"/>
  <c r="B117" i="8"/>
  <c r="B283" i="8" l="1"/>
  <c r="B116" i="8"/>
  <c r="B282" i="8" l="1"/>
  <c r="B115" i="8"/>
  <c r="B281" i="8" l="1"/>
  <c r="B114" i="8"/>
  <c r="B280" i="8" l="1"/>
  <c r="B113" i="8"/>
  <c r="B279" i="8" l="1"/>
  <c r="B112" i="8"/>
  <c r="B278" i="8" l="1"/>
  <c r="B111" i="8"/>
  <c r="B277" i="8" l="1"/>
  <c r="B110" i="8"/>
  <c r="B276" i="8" l="1"/>
  <c r="B109" i="8"/>
  <c r="B275" i="8" l="1"/>
  <c r="B108" i="8"/>
  <c r="B274" i="8" l="1"/>
  <c r="B107" i="8"/>
  <c r="B273" i="8" l="1"/>
  <c r="B106" i="8"/>
  <c r="B272" i="8" l="1"/>
  <c r="B105" i="8"/>
  <c r="B271" i="8" l="1"/>
  <c r="B104" i="8"/>
  <c r="B270" i="8" l="1"/>
  <c r="B103" i="8"/>
  <c r="B269" i="8" l="1"/>
  <c r="B102" i="8"/>
  <c r="B268" i="8" l="1"/>
  <c r="B101" i="8"/>
  <c r="B267" i="8" l="1"/>
  <c r="B100" i="8"/>
  <c r="B266" i="8" l="1"/>
  <c r="B99" i="8"/>
  <c r="B265" i="8" l="1"/>
  <c r="B98" i="8"/>
  <c r="B264" i="8" l="1"/>
  <c r="B97" i="8"/>
  <c r="B263" i="8" l="1"/>
  <c r="B96" i="8"/>
  <c r="B262" i="8" l="1"/>
  <c r="B95" i="8"/>
  <c r="B261" i="8" l="1"/>
  <c r="B94" i="8"/>
  <c r="B260" i="8" l="1"/>
  <c r="B93" i="8"/>
  <c r="B259" i="8" l="1"/>
  <c r="B92" i="8"/>
  <c r="B258" i="8" l="1"/>
  <c r="B91" i="8"/>
</calcChain>
</file>

<file path=xl/sharedStrings.xml><?xml version="1.0" encoding="utf-8"?>
<sst xmlns="http://schemas.openxmlformats.org/spreadsheetml/2006/main" count="224" uniqueCount="114">
  <si>
    <t>T</t>
  </si>
  <si>
    <t>Candidate No.</t>
  </si>
  <si>
    <t>Show your work here:</t>
  </si>
  <si>
    <t>Input</t>
  </si>
  <si>
    <r>
      <t>Underlying Asset – Current Price (S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)</t>
    </r>
  </si>
  <si>
    <t>Dividend Yield (q)</t>
  </si>
  <si>
    <t>Implied Volatility (σ)</t>
  </si>
  <si>
    <t>Term (T)</t>
  </si>
  <si>
    <t>Risk-Free Rate (r)</t>
  </si>
  <si>
    <t xml:space="preserve">K </t>
    <phoneticPr fontId="4" type="noConversion"/>
  </si>
  <si>
    <t>σ</t>
    <phoneticPr fontId="4" type="noConversion"/>
  </si>
  <si>
    <t>S=</t>
    <phoneticPr fontId="4" type="noConversion"/>
  </si>
  <si>
    <t>t =</t>
    <phoneticPr fontId="4" type="noConversion"/>
  </si>
  <si>
    <t>pi</t>
    <phoneticPr fontId="4" type="noConversion"/>
  </si>
  <si>
    <t>Vega vs. Spot</t>
    <phoneticPr fontId="4" type="noConversion"/>
  </si>
  <si>
    <t>S</t>
    <phoneticPr fontId="4" type="noConversion"/>
  </si>
  <si>
    <t>d1(K = 90)</t>
    <phoneticPr fontId="4" type="noConversion"/>
  </si>
  <si>
    <t>Φ(d1)(K =90)</t>
    <phoneticPr fontId="4" type="noConversion"/>
  </si>
  <si>
    <t>Vega (90)</t>
    <phoneticPr fontId="4" type="noConversion"/>
  </si>
  <si>
    <t>d1(K = 110)</t>
    <phoneticPr fontId="4" type="noConversion"/>
  </si>
  <si>
    <t>Φ(d1) (K = 110)</t>
    <phoneticPr fontId="4" type="noConversion"/>
  </si>
  <si>
    <t>Vega(110)</t>
    <phoneticPr fontId="4" type="noConversion"/>
  </si>
  <si>
    <t>d1(100)</t>
    <phoneticPr fontId="4" type="noConversion"/>
  </si>
  <si>
    <t>Φ(d1)  (K=100)</t>
    <phoneticPr fontId="4" type="noConversion"/>
  </si>
  <si>
    <t>Vega(100)</t>
    <phoneticPr fontId="4" type="noConversion"/>
  </si>
  <si>
    <t>Straddle Vega</t>
    <phoneticPr fontId="4" type="noConversion"/>
  </si>
  <si>
    <t>Strangle Vega</t>
    <phoneticPr fontId="4" type="noConversion"/>
  </si>
  <si>
    <t>r =</t>
  </si>
  <si>
    <t>BS parameters</t>
  </si>
  <si>
    <t>Fill in your final answers (and show your work) here, for part b (ii):</t>
  </si>
  <si>
    <t>Fill in your final answers (and show your work) here, for part c (ii):</t>
  </si>
  <si>
    <t>V2 volatility</t>
  </si>
  <si>
    <t>EIA</t>
  </si>
  <si>
    <t>Minimum guarantee rate (g) %</t>
  </si>
  <si>
    <t>Point-to-Point Option Formula 1</t>
  </si>
  <si>
    <t>Participation rate (     )</t>
  </si>
  <si>
    <t>PtP Option Price</t>
  </si>
  <si>
    <t>Point-to-Point Option Formula 2</t>
  </si>
  <si>
    <t>Point-to-Point Option Formula 3</t>
  </si>
  <si>
    <t>Barrier 1 (B1)</t>
  </si>
  <si>
    <t>Barrier 2 (B2)</t>
  </si>
  <si>
    <t xml:space="preserve"> </t>
  </si>
  <si>
    <t>Double Barrier Option Formula 1</t>
  </si>
  <si>
    <t>Participation rate 1 (    )</t>
  </si>
  <si>
    <t>Participation rate 2 (    )</t>
  </si>
  <si>
    <t>Double Barrier Option Price</t>
  </si>
  <si>
    <t>min guarantee</t>
  </si>
  <si>
    <t>EIA (Point-to-Point)</t>
  </si>
  <si>
    <t>EIA (Double Barrier Option)</t>
  </si>
  <si>
    <t>Annualized Returns</t>
  </si>
  <si>
    <t>PtP</t>
  </si>
  <si>
    <t>Barrier</t>
  </si>
  <si>
    <t>Difference</t>
  </si>
  <si>
    <t>Calculated Results</t>
  </si>
  <si>
    <t>Q5</t>
  </si>
  <si>
    <t>Parameter</t>
  </si>
  <si>
    <t>Value</t>
  </si>
  <si>
    <t>gamma*</t>
  </si>
  <si>
    <t>alpha</t>
  </si>
  <si>
    <t>rbar*</t>
  </si>
  <si>
    <r>
      <t>r</t>
    </r>
    <r>
      <rPr>
        <vertAlign val="subscript"/>
        <sz val="12"/>
        <color theme="1"/>
        <rFont val="Aptos Narrow (Body)"/>
      </rPr>
      <t>0</t>
    </r>
  </si>
  <si>
    <t>B(0;T)</t>
  </si>
  <si>
    <t>A(0;T)</t>
  </si>
  <si>
    <t>Z(0;T)</t>
  </si>
  <si>
    <t>5% Coupon bond price</t>
  </si>
  <si>
    <t>Fill in your final answers (and show your work) here, for part  (a):</t>
  </si>
  <si>
    <t>List all the options you think should be included to construct the portfolio</t>
    <phoneticPr fontId="2" type="noConversion"/>
  </si>
  <si>
    <t>Type of Option</t>
  </si>
  <si>
    <t>Position (long/short)</t>
  </si>
  <si>
    <t>Strike price</t>
  </si>
  <si>
    <t>Unit</t>
  </si>
  <si>
    <t>Option value</t>
    <phoneticPr fontId="2" type="noConversion"/>
  </si>
  <si>
    <t>Present value of bond =</t>
  </si>
  <si>
    <t>Cash position =</t>
  </si>
  <si>
    <t>Fill in your final answers (and show your work) here, for part  (b):</t>
  </si>
  <si>
    <t>Total Cash position =</t>
    <phoneticPr fontId="2" type="noConversion"/>
  </si>
  <si>
    <t>Components</t>
    <phoneticPr fontId="2" type="noConversion"/>
  </si>
  <si>
    <t>Delta</t>
    <phoneticPr fontId="2" type="noConversion"/>
  </si>
  <si>
    <t>Total Delta =</t>
  </si>
  <si>
    <t>Fill in your final answers (and show your work) here, for part  (c):</t>
  </si>
  <si>
    <t>Then copy down the formula</t>
  </si>
  <si>
    <t>Q8</t>
  </si>
  <si>
    <t>Fill in your final answers (and show your work) here, for part  (d):</t>
  </si>
  <si>
    <t>Q9</t>
  </si>
  <si>
    <t>Enter values in B40:B43</t>
  </si>
  <si>
    <t>Enter the formula in B44</t>
  </si>
  <si>
    <t>Enter formulas in B47:D47 and F47; formula in E47 is already entered</t>
  </si>
  <si>
    <t>Given</t>
  </si>
  <si>
    <t>Implied volatility</t>
  </si>
  <si>
    <t>Dividend yield</t>
  </si>
  <si>
    <t>Risk-free rate</t>
  </si>
  <si>
    <t>S(t)</t>
  </si>
  <si>
    <t>d1</t>
  </si>
  <si>
    <t>d2</t>
  </si>
  <si>
    <t>Sigma</t>
  </si>
  <si>
    <t>N(d1)</t>
  </si>
  <si>
    <t>N(d2)</t>
  </si>
  <si>
    <t>You may use this section to calculate Option Value</t>
  </si>
  <si>
    <t>Time to expiration</t>
  </si>
  <si>
    <t>You may use this section to calculate Option Delta</t>
  </si>
  <si>
    <t>K (Strike Price)</t>
  </si>
  <si>
    <t>Update Column L with a formula</t>
  </si>
  <si>
    <t>Participation rate (alpha)</t>
  </si>
  <si>
    <t>PtP(T) at participation rate=60%</t>
  </si>
  <si>
    <t>PtP(T) at participation rate=120%</t>
  </si>
  <si>
    <t>Q7</t>
  </si>
  <si>
    <t>Double Threshold Design Price</t>
  </si>
  <si>
    <t>Fill in your final answers here for part (b) (i):</t>
  </si>
  <si>
    <t>Fill in your final answers here for part (b) (ii):</t>
  </si>
  <si>
    <t>Fill in your final answers here for part (c):</t>
  </si>
  <si>
    <t>Fill in your final answers here for part (d) (ii):</t>
  </si>
  <si>
    <t>Fill in your final answers here for part (d)(i):</t>
  </si>
  <si>
    <t>Fill in your final answers (and show your work) here, for part d):</t>
  </si>
  <si>
    <t>The bond price formula in B68 is prepopulated.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</si>
</sst>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(* #,##0.00_);_(* \(#,##0.00\);_(* &quot;-&quot;??_);_(@_)"/>
    <numFmt numFmtId="164" formatCode="0.0000000"/>
    <numFmt numFmtId="165" formatCode="0.0%"/>
    <numFmt numFmtId="166" formatCode="_(* #,##0_);_(* \(#,##0\);_(* &quot;-&quot;??_);_(@_)"/>
    <numFmt numFmtId="167" formatCode="_-* #,##0.00_-;\-* #,##0.00_-;_-* &quot;-&quot;??_-;_-@_-"/>
    <numFmt numFmtId="168" formatCode="_ * #,##0.00_ ;_ * \-#,##0.00_ ;_ * &quot;-&quot;??_ ;_ @_ "/>
    <numFmt numFmtId="169" formatCode="_ * #,##0.000_ ;_ * \-#,##0.000_ ;_ * &quot;-&quot;??_ ;_ @_ "/>
    <numFmt numFmtId="170" formatCode="_ * #,##0.0000_ ;_ * \-#,##0.0000_ ;_ * &quot;-&quot;??_ ;_ @_ "/>
    <numFmt numFmtId="171" formatCode="_(* #,##0.000000_);_(* \(#,##0.000000\);_(* &quot;-&quot;??_);_(@_)"/>
    <numFmt numFmtId="172" formatCode="_-* #,##0.000_-;\-* #,##0.000_-;_-* &quot;-&quot;??_-;_-@_-"/>
    <numFmt numFmtId="173" formatCode="_-* #,##0.0000_-;\-* #,##0.0000_-;_-* &quot;-&quot;??_-;_-@_-"/>
    <numFmt numFmtId="174" formatCode="0.00000000"/>
    <numFmt numFmtId="175" formatCode="_(* #,##0.00000_);_(* \(#,##0.00000\);_(* &quot;-&quot;??_);_(@_)"/>
    <numFmt numFmtId="176" formatCode="0.000000"/>
    <numFmt numFmtId="177" formatCode="_-* #,##0.00000_-;\-* #,##0.00000_-;_-* &quot;-&quot;??_-;_-@_-"/>
    <numFmt numFmtId="178" formatCode="_-* #,##0.000000_-;\-* #,##0.000000_-;_-* &quot;-&quot;??_-;_-@_-"/>
    <numFmt numFmtId="179" formatCode="0.000000000000000%"/>
  </numFmts>
  <fonts count="1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  <font>
      <vertAlign val="subscript"/>
      <sz val="12"/>
      <color theme="1"/>
      <name val="Aptos Narrow (Body)"/>
    </font>
    <font>
      <b/>
      <sz val="9"/>
      <color theme="1"/>
      <name val="Arial"/>
      <family val="2"/>
    </font>
    <font>
      <sz val="11"/>
      <name val="Arial"/>
      <family val="2"/>
    </font>
    <font>
      <b/>
      <sz val="14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>
      <alignment vertical="center"/>
    </xf>
    <xf numFmtId="16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25">
    <xf numFmtId="0" fontId="0" fillId="0" borderId="0" xfId="0"/>
    <xf numFmtId="0" fontId="6" fillId="0" borderId="0" xfId="1" applyFont="1"/>
    <xf numFmtId="0" fontId="4" fillId="0" borderId="0" xfId="1"/>
    <xf numFmtId="0" fontId="4" fillId="2" borderId="0" xfId="1" applyFill="1"/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 wrapText="1"/>
    </xf>
    <xf numFmtId="0" fontId="7" fillId="0" borderId="0" xfId="1" applyFont="1"/>
    <xf numFmtId="0" fontId="0" fillId="2" borderId="0" xfId="0" applyFill="1"/>
    <xf numFmtId="0" fontId="3" fillId="0" borderId="0" xfId="3"/>
    <xf numFmtId="0" fontId="3" fillId="4" borderId="0" xfId="3" applyFill="1"/>
    <xf numFmtId="0" fontId="5" fillId="5" borderId="0" xfId="3" applyFont="1" applyFill="1"/>
    <xf numFmtId="0" fontId="11" fillId="0" borderId="0" xfId="7" applyFont="1">
      <alignment vertical="center"/>
    </xf>
    <xf numFmtId="169" fontId="11" fillId="0" borderId="0" xfId="8" applyNumberFormat="1" applyFont="1">
      <alignment vertical="center"/>
    </xf>
    <xf numFmtId="170" fontId="11" fillId="0" borderId="0" xfId="8" applyNumberFormat="1" applyFont="1">
      <alignment vertical="center"/>
    </xf>
    <xf numFmtId="170" fontId="11" fillId="0" borderId="0" xfId="8" applyNumberFormat="1" applyFont="1" applyFill="1">
      <alignment vertical="center"/>
    </xf>
    <xf numFmtId="0" fontId="10" fillId="0" borderId="0" xfId="7" applyFont="1">
      <alignment vertical="center"/>
    </xf>
    <xf numFmtId="9" fontId="11" fillId="0" borderId="0" xfId="9" applyFont="1">
      <alignment vertical="center"/>
    </xf>
    <xf numFmtId="168" fontId="11" fillId="0" borderId="0" xfId="7" applyNumberFormat="1" applyFont="1">
      <alignment vertical="center"/>
    </xf>
    <xf numFmtId="170" fontId="11" fillId="7" borderId="0" xfId="8" applyNumberFormat="1" applyFont="1" applyFill="1">
      <alignment vertical="center"/>
    </xf>
    <xf numFmtId="169" fontId="11" fillId="0" borderId="0" xfId="8" applyNumberFormat="1" applyFont="1" applyFill="1">
      <alignment vertical="center"/>
    </xf>
    <xf numFmtId="171" fontId="11" fillId="0" borderId="0" xfId="7" applyNumberFormat="1" applyFont="1">
      <alignment vertical="center"/>
    </xf>
    <xf numFmtId="169" fontId="10" fillId="0" borderId="0" xfId="8" applyNumberFormat="1" applyFont="1">
      <alignment vertical="center"/>
    </xf>
    <xf numFmtId="169" fontId="14" fillId="0" borderId="0" xfId="8" applyNumberFormat="1" applyFont="1">
      <alignment vertical="center"/>
    </xf>
    <xf numFmtId="170" fontId="10" fillId="0" borderId="0" xfId="8" applyNumberFormat="1" applyFont="1">
      <alignment vertical="center"/>
    </xf>
    <xf numFmtId="169" fontId="10" fillId="9" borderId="0" xfId="8" applyNumberFormat="1" applyFont="1" applyFill="1">
      <alignment vertical="center"/>
    </xf>
    <xf numFmtId="0" fontId="11" fillId="0" borderId="10" xfId="7" applyFont="1" applyBorder="1">
      <alignment vertical="center"/>
    </xf>
    <xf numFmtId="0" fontId="11" fillId="0" borderId="12" xfId="7" applyFont="1" applyBorder="1">
      <alignment vertical="center"/>
    </xf>
    <xf numFmtId="0" fontId="11" fillId="0" borderId="14" xfId="7" applyFont="1" applyBorder="1">
      <alignment vertical="center"/>
    </xf>
    <xf numFmtId="0" fontId="5" fillId="0" borderId="0" xfId="10" applyFont="1"/>
    <xf numFmtId="0" fontId="1" fillId="0" borderId="0" xfId="10"/>
    <xf numFmtId="0" fontId="1" fillId="0" borderId="10" xfId="10" applyBorder="1"/>
    <xf numFmtId="0" fontId="1" fillId="0" borderId="11" xfId="10" applyBorder="1"/>
    <xf numFmtId="172" fontId="1" fillId="0" borderId="0" xfId="10" applyNumberFormat="1"/>
    <xf numFmtId="0" fontId="1" fillId="0" borderId="12" xfId="10" applyBorder="1"/>
    <xf numFmtId="9" fontId="1" fillId="0" borderId="13" xfId="10" applyNumberFormat="1" applyBorder="1"/>
    <xf numFmtId="173" fontId="1" fillId="0" borderId="0" xfId="10" applyNumberFormat="1"/>
    <xf numFmtId="164" fontId="0" fillId="0" borderId="0" xfId="11" applyNumberFormat="1" applyFont="1"/>
    <xf numFmtId="166" fontId="0" fillId="0" borderId="13" xfId="12" applyNumberFormat="1" applyFont="1" applyBorder="1"/>
    <xf numFmtId="174" fontId="1" fillId="0" borderId="0" xfId="10" applyNumberFormat="1"/>
    <xf numFmtId="9" fontId="1" fillId="0" borderId="0" xfId="10" applyNumberFormat="1"/>
    <xf numFmtId="0" fontId="1" fillId="0" borderId="14" xfId="10" applyBorder="1"/>
    <xf numFmtId="9" fontId="1" fillId="0" borderId="15" xfId="10" applyNumberFormat="1" applyBorder="1"/>
    <xf numFmtId="165" fontId="1" fillId="0" borderId="0" xfId="10" applyNumberFormat="1"/>
    <xf numFmtId="0" fontId="1" fillId="0" borderId="3" xfId="10" applyBorder="1"/>
    <xf numFmtId="0" fontId="1" fillId="0" borderId="4" xfId="10" applyBorder="1"/>
    <xf numFmtId="0" fontId="1" fillId="0" borderId="5" xfId="10" applyBorder="1"/>
    <xf numFmtId="0" fontId="1" fillId="0" borderId="6" xfId="10" applyBorder="1"/>
    <xf numFmtId="165" fontId="0" fillId="4" borderId="0" xfId="11" applyNumberFormat="1" applyFont="1" applyFill="1" applyBorder="1"/>
    <xf numFmtId="174" fontId="1" fillId="5" borderId="0" xfId="10" applyNumberFormat="1" applyFill="1"/>
    <xf numFmtId="11" fontId="1" fillId="0" borderId="0" xfId="10" applyNumberFormat="1"/>
    <xf numFmtId="0" fontId="1" fillId="0" borderId="7" xfId="10" applyBorder="1"/>
    <xf numFmtId="0" fontId="1" fillId="0" borderId="8" xfId="10" applyBorder="1"/>
    <xf numFmtId="0" fontId="1" fillId="0" borderId="1" xfId="10" applyBorder="1"/>
    <xf numFmtId="0" fontId="1" fillId="0" borderId="9" xfId="10" applyBorder="1"/>
    <xf numFmtId="10" fontId="0" fillId="4" borderId="0" xfId="11" applyNumberFormat="1" applyFont="1" applyFill="1" applyBorder="1"/>
    <xf numFmtId="167" fontId="1" fillId="0" borderId="0" xfId="10" applyNumberFormat="1"/>
    <xf numFmtId="175" fontId="0" fillId="0" borderId="0" xfId="12" applyNumberFormat="1" applyFont="1"/>
    <xf numFmtId="164" fontId="1" fillId="0" borderId="0" xfId="10" applyNumberFormat="1"/>
    <xf numFmtId="10" fontId="0" fillId="0" borderId="0" xfId="11" applyNumberFormat="1" applyFont="1"/>
    <xf numFmtId="0" fontId="1" fillId="0" borderId="0" xfId="10" applyAlignment="1">
      <alignment vertical="center"/>
    </xf>
    <xf numFmtId="177" fontId="1" fillId="0" borderId="0" xfId="10" applyNumberFormat="1"/>
    <xf numFmtId="175" fontId="1" fillId="0" borderId="0" xfId="10" applyNumberFormat="1"/>
    <xf numFmtId="10" fontId="0" fillId="0" borderId="0" xfId="11" applyNumberFormat="1" applyFont="1" applyBorder="1"/>
    <xf numFmtId="167" fontId="1" fillId="0" borderId="7" xfId="10" applyNumberFormat="1" applyBorder="1"/>
    <xf numFmtId="178" fontId="1" fillId="0" borderId="0" xfId="10" applyNumberFormat="1"/>
    <xf numFmtId="9" fontId="0" fillId="4" borderId="13" xfId="11" applyFont="1" applyFill="1" applyBorder="1"/>
    <xf numFmtId="167" fontId="1" fillId="10" borderId="18" xfId="10" applyNumberFormat="1" applyFill="1" applyBorder="1" applyAlignment="1">
      <alignment wrapText="1"/>
    </xf>
    <xf numFmtId="0" fontId="1" fillId="10" borderId="18" xfId="10" applyFill="1" applyBorder="1"/>
    <xf numFmtId="175" fontId="0" fillId="10" borderId="18" xfId="12" applyNumberFormat="1" applyFont="1" applyFill="1" applyBorder="1"/>
    <xf numFmtId="167" fontId="1" fillId="10" borderId="18" xfId="10" applyNumberFormat="1" applyFill="1" applyBorder="1"/>
    <xf numFmtId="9" fontId="0" fillId="0" borderId="18" xfId="11" applyFont="1" applyBorder="1"/>
    <xf numFmtId="179" fontId="1" fillId="0" borderId="0" xfId="10" applyNumberFormat="1"/>
    <xf numFmtId="176" fontId="1" fillId="0" borderId="0" xfId="10" applyNumberFormat="1"/>
    <xf numFmtId="2" fontId="1" fillId="5" borderId="18" xfId="10" applyNumberFormat="1" applyFill="1" applyBorder="1"/>
    <xf numFmtId="0" fontId="1" fillId="0" borderId="0" xfId="3" applyFont="1"/>
    <xf numFmtId="0" fontId="0" fillId="0" borderId="0" xfId="0" applyAlignment="1">
      <alignment horizontal="center"/>
    </xf>
    <xf numFmtId="0" fontId="11" fillId="0" borderId="0" xfId="0" applyFont="1"/>
    <xf numFmtId="0" fontId="10" fillId="0" borderId="0" xfId="0" applyFont="1"/>
    <xf numFmtId="0" fontId="11" fillId="2" borderId="0" xfId="0" applyFont="1" applyFill="1"/>
    <xf numFmtId="0" fontId="12" fillId="0" borderId="0" xfId="0" applyFont="1" applyAlignment="1">
      <alignment horizontal="right"/>
    </xf>
    <xf numFmtId="43" fontId="11" fillId="2" borderId="0" xfId="0" applyNumberFormat="1" applyFont="1" applyFill="1"/>
    <xf numFmtId="0" fontId="0" fillId="0" borderId="18" xfId="0" applyBorder="1"/>
    <xf numFmtId="0" fontId="0" fillId="2" borderId="18" xfId="0" applyFill="1" applyBorder="1"/>
    <xf numFmtId="0" fontId="10" fillId="0" borderId="0" xfId="0" applyFont="1" applyAlignment="1">
      <alignment horizontal="left"/>
    </xf>
    <xf numFmtId="0" fontId="16" fillId="0" borderId="19" xfId="0" applyFont="1" applyBorder="1"/>
    <xf numFmtId="0" fontId="16" fillId="0" borderId="5" xfId="0" applyFont="1" applyBorder="1"/>
    <xf numFmtId="0" fontId="11" fillId="0" borderId="18" xfId="0" applyFont="1" applyBorder="1"/>
    <xf numFmtId="0" fontId="11" fillId="2" borderId="18" xfId="0" applyFont="1" applyFill="1" applyBorder="1"/>
    <xf numFmtId="0" fontId="16" fillId="0" borderId="18" xfId="0" applyFont="1" applyBorder="1"/>
    <xf numFmtId="2" fontId="1" fillId="2" borderId="18" xfId="10" applyNumberFormat="1" applyFill="1" applyBorder="1"/>
    <xf numFmtId="0" fontId="0" fillId="0" borderId="0" xfId="0" applyAlignment="1">
      <alignment horizontal="right"/>
    </xf>
    <xf numFmtId="0" fontId="7" fillId="0" borderId="18" xfId="0" applyFont="1" applyBorder="1"/>
    <xf numFmtId="9" fontId="7" fillId="0" borderId="18" xfId="0" applyNumberFormat="1" applyFont="1" applyBorder="1"/>
    <xf numFmtId="169" fontId="11" fillId="2" borderId="0" xfId="8" applyNumberFormat="1" applyFont="1" applyFill="1">
      <alignment vertical="center"/>
    </xf>
    <xf numFmtId="169" fontId="13" fillId="2" borderId="0" xfId="8" applyNumberFormat="1" applyFont="1" applyFill="1">
      <alignment vertical="center"/>
    </xf>
    <xf numFmtId="170" fontId="11" fillId="2" borderId="0" xfId="8" applyNumberFormat="1" applyFont="1" applyFill="1">
      <alignment vertical="center"/>
    </xf>
    <xf numFmtId="169" fontId="11" fillId="2" borderId="0" xfId="8" applyNumberFormat="1" applyFont="1" applyFill="1" applyBorder="1">
      <alignment vertical="center"/>
    </xf>
    <xf numFmtId="169" fontId="13" fillId="2" borderId="0" xfId="8" applyNumberFormat="1" applyFont="1" applyFill="1" applyBorder="1">
      <alignment vertical="center"/>
    </xf>
    <xf numFmtId="170" fontId="11" fillId="2" borderId="0" xfId="8" applyNumberFormat="1" applyFont="1" applyFill="1" applyBorder="1">
      <alignment vertical="center"/>
    </xf>
    <xf numFmtId="169" fontId="11" fillId="2" borderId="16" xfId="8" applyNumberFormat="1" applyFont="1" applyFill="1" applyBorder="1">
      <alignment vertical="center"/>
    </xf>
    <xf numFmtId="169" fontId="13" fillId="2" borderId="16" xfId="8" applyNumberFormat="1" applyFont="1" applyFill="1" applyBorder="1">
      <alignment vertical="center"/>
    </xf>
    <xf numFmtId="170" fontId="11" fillId="2" borderId="16" xfId="8" applyNumberFormat="1" applyFont="1" applyFill="1" applyBorder="1">
      <alignment vertical="center"/>
    </xf>
    <xf numFmtId="169" fontId="11" fillId="2" borderId="17" xfId="8" applyNumberFormat="1" applyFont="1" applyFill="1" applyBorder="1">
      <alignment vertical="center"/>
    </xf>
    <xf numFmtId="169" fontId="13" fillId="2" borderId="17" xfId="8" applyNumberFormat="1" applyFont="1" applyFill="1" applyBorder="1">
      <alignment vertical="center"/>
    </xf>
    <xf numFmtId="170" fontId="11" fillId="2" borderId="17" xfId="8" applyNumberFormat="1" applyFont="1" applyFill="1" applyBorder="1">
      <alignment vertical="center"/>
    </xf>
    <xf numFmtId="0" fontId="11" fillId="7" borderId="0" xfId="7" applyFont="1" applyFill="1">
      <alignment vertical="center"/>
    </xf>
    <xf numFmtId="0" fontId="11" fillId="11" borderId="0" xfId="7" applyFont="1" applyFill="1">
      <alignment vertical="center"/>
    </xf>
    <xf numFmtId="165" fontId="11" fillId="7" borderId="0" xfId="9" applyNumberFormat="1" applyFont="1" applyFill="1">
      <alignment vertical="center"/>
    </xf>
    <xf numFmtId="169" fontId="10" fillId="0" borderId="0" xfId="8" applyNumberFormat="1" applyFont="1" applyFill="1">
      <alignment vertical="center"/>
    </xf>
    <xf numFmtId="169" fontId="11" fillId="2" borderId="11" xfId="8" applyNumberFormat="1" applyFont="1" applyFill="1" applyBorder="1">
      <alignment vertical="center"/>
    </xf>
    <xf numFmtId="169" fontId="11" fillId="2" borderId="13" xfId="8" applyNumberFormat="1" applyFont="1" applyFill="1" applyBorder="1">
      <alignment vertical="center"/>
    </xf>
    <xf numFmtId="169" fontId="11" fillId="2" borderId="15" xfId="8" applyNumberFormat="1" applyFont="1" applyFill="1" applyBorder="1">
      <alignment vertical="center"/>
    </xf>
    <xf numFmtId="169" fontId="17" fillId="2" borderId="0" xfId="8" applyNumberFormat="1" applyFont="1" applyFill="1">
      <alignment vertical="center"/>
    </xf>
    <xf numFmtId="169" fontId="17" fillId="2" borderId="17" xfId="8" applyNumberFormat="1" applyFont="1" applyFill="1" applyBorder="1">
      <alignment vertical="center"/>
    </xf>
    <xf numFmtId="169" fontId="17" fillId="2" borderId="16" xfId="8" applyNumberFormat="1" applyFont="1" applyFill="1" applyBorder="1">
      <alignment vertical="center"/>
    </xf>
    <xf numFmtId="0" fontId="5" fillId="3" borderId="4" xfId="0" applyFont="1" applyFill="1" applyBorder="1" applyAlignment="1">
      <alignment horizontal="left" wrapText="1"/>
    </xf>
    <xf numFmtId="0" fontId="0" fillId="2" borderId="20" xfId="0" applyFill="1" applyBorder="1"/>
    <xf numFmtId="0" fontId="0" fillId="4" borderId="0" xfId="11" applyNumberFormat="1" applyFont="1" applyFill="1" applyBorder="1"/>
    <xf numFmtId="165" fontId="0" fillId="5" borderId="0" xfId="11" applyNumberFormat="1" applyFont="1" applyFill="1" applyBorder="1"/>
    <xf numFmtId="10" fontId="0" fillId="5" borderId="0" xfId="11" applyNumberFormat="1" applyFont="1" applyFill="1" applyBorder="1"/>
    <xf numFmtId="0" fontId="18" fillId="0" borderId="0" xfId="0" applyFont="1" applyAlignment="1">
      <alignment horizontal="center" vertical="center"/>
    </xf>
    <xf numFmtId="0" fontId="1" fillId="2" borderId="0" xfId="10" applyFill="1"/>
    <xf numFmtId="0" fontId="10" fillId="8" borderId="0" xfId="7" applyFont="1" applyFill="1" applyAlignment="1">
      <alignment horizontal="left" vertical="center" indent="1"/>
    </xf>
    <xf numFmtId="0" fontId="10" fillId="6" borderId="0" xfId="7" applyFont="1" applyFill="1" applyAlignment="1">
      <alignment horizontal="center" vertical="center"/>
    </xf>
    <xf numFmtId="0" fontId="12" fillId="6" borderId="0" xfId="7" applyFont="1" applyFill="1" applyAlignment="1">
      <alignment horizontal="center" vertical="center"/>
    </xf>
  </cellXfs>
  <cellStyles count="14">
    <cellStyle name="Comma 2" xfId="2" xr:uid="{CD2B8517-6418-43EF-BA72-9D9408588362}"/>
    <cellStyle name="Comma 3" xfId="4" xr:uid="{98101E1E-D8C5-415E-B868-B436977693A8}"/>
    <cellStyle name="Comma 4" xfId="6" xr:uid="{4809EB42-7880-42FF-B0CA-B41D96944C54}"/>
    <cellStyle name="Comma 5" xfId="8" xr:uid="{49B30E3F-7598-4ACB-9DFF-BC919ACC0F4F}"/>
    <cellStyle name="Comma 6" xfId="12" xr:uid="{C453C3CB-C2A6-45C3-95B1-326AAAF86A31}"/>
    <cellStyle name="Comma 7" xfId="13" xr:uid="{68E1D9BD-2E7F-4B8E-B65D-94EA47A5C23C}"/>
    <cellStyle name="Normal" xfId="0" builtinId="0"/>
    <cellStyle name="Normal 2" xfId="1" xr:uid="{A3E86C75-0849-4BD3-B9B9-38860D3FED73}"/>
    <cellStyle name="Normal 3" xfId="3" xr:uid="{90D8CE8B-0D82-4C05-BCF9-3E7DB8816DA8}"/>
    <cellStyle name="Normal 4" xfId="7" xr:uid="{13C487FC-A0A5-44C2-9D5E-DD284F0006AE}"/>
    <cellStyle name="Normal 5" xfId="10" xr:uid="{742586AF-5935-4BEA-BC61-933FE08681FB}"/>
    <cellStyle name="Percent 2" xfId="5" xr:uid="{63457629-2AB5-40B6-87A9-E97F1380A7F8}"/>
    <cellStyle name="Percent 3" xfId="9" xr:uid="{86892906-6B34-4420-8D6F-08DE01E42CB1}"/>
    <cellStyle name="Percent 4" xfId="11" xr:uid="{89E4A910-7EF6-43CC-8F76-62155094BB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Vega vs. Spot</a:t>
            </a:r>
            <a:r>
              <a:rPr lang="en-US" altLang="zh-CN" baseline="0"/>
              <a:t> price</a:t>
            </a:r>
            <a:endParaRPr lang="en-US" alt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Straddle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'Q8'!$B$91:$B$211</c:f>
              <c:numCache>
                <c:formatCode>General</c:formatCode>
                <c:ptCount val="12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  <c:pt idx="41">
                  <c:v>91</c:v>
                </c:pt>
                <c:pt idx="42">
                  <c:v>92</c:v>
                </c:pt>
                <c:pt idx="43">
                  <c:v>93</c:v>
                </c:pt>
                <c:pt idx="44">
                  <c:v>94</c:v>
                </c:pt>
                <c:pt idx="45">
                  <c:v>95</c:v>
                </c:pt>
                <c:pt idx="46">
                  <c:v>96</c:v>
                </c:pt>
                <c:pt idx="47">
                  <c:v>97</c:v>
                </c:pt>
                <c:pt idx="48">
                  <c:v>98</c:v>
                </c:pt>
                <c:pt idx="49">
                  <c:v>99</c:v>
                </c:pt>
                <c:pt idx="50">
                  <c:v>100</c:v>
                </c:pt>
                <c:pt idx="51">
                  <c:v>101</c:v>
                </c:pt>
                <c:pt idx="52">
                  <c:v>102</c:v>
                </c:pt>
                <c:pt idx="53">
                  <c:v>103</c:v>
                </c:pt>
                <c:pt idx="54">
                  <c:v>104</c:v>
                </c:pt>
                <c:pt idx="55">
                  <c:v>105</c:v>
                </c:pt>
                <c:pt idx="56">
                  <c:v>106</c:v>
                </c:pt>
                <c:pt idx="57">
                  <c:v>107</c:v>
                </c:pt>
                <c:pt idx="58">
                  <c:v>108</c:v>
                </c:pt>
                <c:pt idx="59">
                  <c:v>109</c:v>
                </c:pt>
                <c:pt idx="60">
                  <c:v>110</c:v>
                </c:pt>
                <c:pt idx="61">
                  <c:v>111</c:v>
                </c:pt>
                <c:pt idx="62">
                  <c:v>112</c:v>
                </c:pt>
                <c:pt idx="63">
                  <c:v>113</c:v>
                </c:pt>
                <c:pt idx="64">
                  <c:v>114</c:v>
                </c:pt>
                <c:pt idx="65">
                  <c:v>115</c:v>
                </c:pt>
                <c:pt idx="66">
                  <c:v>116</c:v>
                </c:pt>
                <c:pt idx="67">
                  <c:v>117</c:v>
                </c:pt>
                <c:pt idx="68">
                  <c:v>118</c:v>
                </c:pt>
                <c:pt idx="69">
                  <c:v>119</c:v>
                </c:pt>
                <c:pt idx="70">
                  <c:v>120</c:v>
                </c:pt>
                <c:pt idx="71">
                  <c:v>121</c:v>
                </c:pt>
                <c:pt idx="72">
                  <c:v>122</c:v>
                </c:pt>
                <c:pt idx="73">
                  <c:v>123</c:v>
                </c:pt>
                <c:pt idx="74">
                  <c:v>124</c:v>
                </c:pt>
                <c:pt idx="75">
                  <c:v>125</c:v>
                </c:pt>
                <c:pt idx="76">
                  <c:v>126</c:v>
                </c:pt>
                <c:pt idx="77">
                  <c:v>127</c:v>
                </c:pt>
                <c:pt idx="78">
                  <c:v>128</c:v>
                </c:pt>
                <c:pt idx="79">
                  <c:v>129</c:v>
                </c:pt>
                <c:pt idx="80">
                  <c:v>130</c:v>
                </c:pt>
                <c:pt idx="81">
                  <c:v>131</c:v>
                </c:pt>
                <c:pt idx="82">
                  <c:v>132</c:v>
                </c:pt>
                <c:pt idx="83">
                  <c:v>133</c:v>
                </c:pt>
                <c:pt idx="84">
                  <c:v>134</c:v>
                </c:pt>
                <c:pt idx="85">
                  <c:v>135</c:v>
                </c:pt>
                <c:pt idx="86">
                  <c:v>136</c:v>
                </c:pt>
                <c:pt idx="87">
                  <c:v>137</c:v>
                </c:pt>
                <c:pt idx="88">
                  <c:v>138</c:v>
                </c:pt>
                <c:pt idx="89">
                  <c:v>139</c:v>
                </c:pt>
                <c:pt idx="90">
                  <c:v>140</c:v>
                </c:pt>
                <c:pt idx="91">
                  <c:v>141</c:v>
                </c:pt>
                <c:pt idx="92">
                  <c:v>142</c:v>
                </c:pt>
                <c:pt idx="93">
                  <c:v>143</c:v>
                </c:pt>
                <c:pt idx="94">
                  <c:v>144</c:v>
                </c:pt>
                <c:pt idx="95">
                  <c:v>145</c:v>
                </c:pt>
                <c:pt idx="96">
                  <c:v>146</c:v>
                </c:pt>
                <c:pt idx="97">
                  <c:v>147</c:v>
                </c:pt>
                <c:pt idx="98">
                  <c:v>148</c:v>
                </c:pt>
                <c:pt idx="99">
                  <c:v>149</c:v>
                </c:pt>
                <c:pt idx="100">
                  <c:v>150</c:v>
                </c:pt>
                <c:pt idx="101">
                  <c:v>151</c:v>
                </c:pt>
                <c:pt idx="102">
                  <c:v>152</c:v>
                </c:pt>
                <c:pt idx="103">
                  <c:v>153</c:v>
                </c:pt>
                <c:pt idx="104">
                  <c:v>154</c:v>
                </c:pt>
                <c:pt idx="105">
                  <c:v>155</c:v>
                </c:pt>
                <c:pt idx="106">
                  <c:v>156</c:v>
                </c:pt>
                <c:pt idx="107">
                  <c:v>157</c:v>
                </c:pt>
                <c:pt idx="108">
                  <c:v>158</c:v>
                </c:pt>
                <c:pt idx="109">
                  <c:v>159</c:v>
                </c:pt>
                <c:pt idx="110">
                  <c:v>160</c:v>
                </c:pt>
                <c:pt idx="111">
                  <c:v>161</c:v>
                </c:pt>
                <c:pt idx="112">
                  <c:v>162</c:v>
                </c:pt>
                <c:pt idx="113">
                  <c:v>163</c:v>
                </c:pt>
                <c:pt idx="114">
                  <c:v>164</c:v>
                </c:pt>
                <c:pt idx="115">
                  <c:v>165</c:v>
                </c:pt>
                <c:pt idx="116">
                  <c:v>166</c:v>
                </c:pt>
                <c:pt idx="117">
                  <c:v>167</c:v>
                </c:pt>
                <c:pt idx="118">
                  <c:v>168</c:v>
                </c:pt>
                <c:pt idx="119">
                  <c:v>169</c:v>
                </c:pt>
                <c:pt idx="120">
                  <c:v>170</c:v>
                </c:pt>
              </c:numCache>
            </c:numRef>
          </c:xVal>
          <c:yVal>
            <c:numRef>
              <c:f>'Q8'!$L$91:$L$211</c:f>
              <c:numCache>
                <c:formatCode>_ * #,##0.000_ ;_ * \-#,##0.000_ ;_ * "-"??_ ;_ @_ </c:formatCode>
                <c:ptCount val="121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30</c:v>
                </c:pt>
                <c:pt idx="49">
                  <c:v>30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30</c:v>
                </c:pt>
                <c:pt idx="54">
                  <c:v>30</c:v>
                </c:pt>
                <c:pt idx="55">
                  <c:v>30</c:v>
                </c:pt>
                <c:pt idx="56">
                  <c:v>30</c:v>
                </c:pt>
                <c:pt idx="57">
                  <c:v>30</c:v>
                </c:pt>
                <c:pt idx="58">
                  <c:v>30</c:v>
                </c:pt>
                <c:pt idx="59">
                  <c:v>30</c:v>
                </c:pt>
                <c:pt idx="60">
                  <c:v>30</c:v>
                </c:pt>
                <c:pt idx="61">
                  <c:v>30</c:v>
                </c:pt>
                <c:pt idx="62">
                  <c:v>30</c:v>
                </c:pt>
                <c:pt idx="63">
                  <c:v>30</c:v>
                </c:pt>
                <c:pt idx="64">
                  <c:v>30</c:v>
                </c:pt>
                <c:pt idx="65">
                  <c:v>30</c:v>
                </c:pt>
                <c:pt idx="66">
                  <c:v>30</c:v>
                </c:pt>
                <c:pt idx="67">
                  <c:v>30</c:v>
                </c:pt>
                <c:pt idx="68">
                  <c:v>30</c:v>
                </c:pt>
                <c:pt idx="69">
                  <c:v>30</c:v>
                </c:pt>
                <c:pt idx="70">
                  <c:v>30</c:v>
                </c:pt>
                <c:pt idx="71">
                  <c:v>30</c:v>
                </c:pt>
                <c:pt idx="72">
                  <c:v>30</c:v>
                </c:pt>
                <c:pt idx="73">
                  <c:v>30</c:v>
                </c:pt>
                <c:pt idx="74">
                  <c:v>30</c:v>
                </c:pt>
                <c:pt idx="75">
                  <c:v>30</c:v>
                </c:pt>
                <c:pt idx="76">
                  <c:v>30</c:v>
                </c:pt>
                <c:pt idx="77">
                  <c:v>30</c:v>
                </c:pt>
                <c:pt idx="78">
                  <c:v>30</c:v>
                </c:pt>
                <c:pt idx="79">
                  <c:v>30</c:v>
                </c:pt>
                <c:pt idx="80">
                  <c:v>30</c:v>
                </c:pt>
                <c:pt idx="81">
                  <c:v>30</c:v>
                </c:pt>
                <c:pt idx="82">
                  <c:v>30</c:v>
                </c:pt>
                <c:pt idx="83">
                  <c:v>30</c:v>
                </c:pt>
                <c:pt idx="84">
                  <c:v>30</c:v>
                </c:pt>
                <c:pt idx="85">
                  <c:v>30</c:v>
                </c:pt>
                <c:pt idx="86">
                  <c:v>30</c:v>
                </c:pt>
                <c:pt idx="87">
                  <c:v>30</c:v>
                </c:pt>
                <c:pt idx="88">
                  <c:v>30</c:v>
                </c:pt>
                <c:pt idx="89">
                  <c:v>30</c:v>
                </c:pt>
                <c:pt idx="90">
                  <c:v>30</c:v>
                </c:pt>
                <c:pt idx="91">
                  <c:v>30</c:v>
                </c:pt>
                <c:pt idx="92">
                  <c:v>30</c:v>
                </c:pt>
                <c:pt idx="93">
                  <c:v>30</c:v>
                </c:pt>
                <c:pt idx="94">
                  <c:v>30</c:v>
                </c:pt>
                <c:pt idx="95">
                  <c:v>30</c:v>
                </c:pt>
                <c:pt idx="96">
                  <c:v>30</c:v>
                </c:pt>
                <c:pt idx="97">
                  <c:v>30</c:v>
                </c:pt>
                <c:pt idx="98">
                  <c:v>30</c:v>
                </c:pt>
                <c:pt idx="99">
                  <c:v>30</c:v>
                </c:pt>
                <c:pt idx="100">
                  <c:v>30</c:v>
                </c:pt>
                <c:pt idx="101">
                  <c:v>30</c:v>
                </c:pt>
                <c:pt idx="102">
                  <c:v>30</c:v>
                </c:pt>
                <c:pt idx="103">
                  <c:v>30</c:v>
                </c:pt>
                <c:pt idx="104">
                  <c:v>30</c:v>
                </c:pt>
                <c:pt idx="105">
                  <c:v>30</c:v>
                </c:pt>
                <c:pt idx="106">
                  <c:v>30</c:v>
                </c:pt>
                <c:pt idx="107">
                  <c:v>30</c:v>
                </c:pt>
                <c:pt idx="108">
                  <c:v>30</c:v>
                </c:pt>
                <c:pt idx="109">
                  <c:v>30</c:v>
                </c:pt>
                <c:pt idx="110">
                  <c:v>30</c:v>
                </c:pt>
                <c:pt idx="111">
                  <c:v>30</c:v>
                </c:pt>
                <c:pt idx="112">
                  <c:v>30</c:v>
                </c:pt>
                <c:pt idx="113">
                  <c:v>30</c:v>
                </c:pt>
                <c:pt idx="114">
                  <c:v>30</c:v>
                </c:pt>
                <c:pt idx="115">
                  <c:v>30</c:v>
                </c:pt>
                <c:pt idx="116">
                  <c:v>30</c:v>
                </c:pt>
                <c:pt idx="117">
                  <c:v>30</c:v>
                </c:pt>
                <c:pt idx="118">
                  <c:v>30</c:v>
                </c:pt>
                <c:pt idx="119">
                  <c:v>30</c:v>
                </c:pt>
                <c:pt idx="120">
                  <c:v>30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0-4909-46EA-A122-A476551B2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4894392"/>
        <c:axId val="675464896"/>
        <c:extLst/>
      </c:scatterChart>
      <c:valAx>
        <c:axId val="854894392"/>
        <c:scaling>
          <c:orientation val="minMax"/>
          <c:max val="160"/>
          <c:min val="4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Spot price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464896"/>
        <c:crosses val="autoZero"/>
        <c:crossBetween val="midCat"/>
      </c:valAx>
      <c:valAx>
        <c:axId val="67546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Vega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894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Vega vs. Spot</a:t>
            </a:r>
            <a:r>
              <a:rPr lang="en-US" altLang="zh-CN" baseline="0"/>
              <a:t> price</a:t>
            </a:r>
            <a:endParaRPr lang="en-US" alt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zh-CN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v>Strangle</c:v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'Q8'!$B$258:$B$378</c:f>
              <c:numCache>
                <c:formatCode>General</c:formatCode>
                <c:ptCount val="12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  <c:pt idx="41">
                  <c:v>91</c:v>
                </c:pt>
                <c:pt idx="42">
                  <c:v>92</c:v>
                </c:pt>
                <c:pt idx="43">
                  <c:v>93</c:v>
                </c:pt>
                <c:pt idx="44">
                  <c:v>94</c:v>
                </c:pt>
                <c:pt idx="45">
                  <c:v>95</c:v>
                </c:pt>
                <c:pt idx="46">
                  <c:v>96</c:v>
                </c:pt>
                <c:pt idx="47">
                  <c:v>97</c:v>
                </c:pt>
                <c:pt idx="48">
                  <c:v>98</c:v>
                </c:pt>
                <c:pt idx="49">
                  <c:v>99</c:v>
                </c:pt>
                <c:pt idx="50">
                  <c:v>100</c:v>
                </c:pt>
                <c:pt idx="51">
                  <c:v>101</c:v>
                </c:pt>
                <c:pt idx="52">
                  <c:v>102</c:v>
                </c:pt>
                <c:pt idx="53">
                  <c:v>103</c:v>
                </c:pt>
                <c:pt idx="54">
                  <c:v>104</c:v>
                </c:pt>
                <c:pt idx="55">
                  <c:v>105</c:v>
                </c:pt>
                <c:pt idx="56">
                  <c:v>106</c:v>
                </c:pt>
                <c:pt idx="57">
                  <c:v>107</c:v>
                </c:pt>
                <c:pt idx="58">
                  <c:v>108</c:v>
                </c:pt>
                <c:pt idx="59">
                  <c:v>109</c:v>
                </c:pt>
                <c:pt idx="60">
                  <c:v>110</c:v>
                </c:pt>
                <c:pt idx="61">
                  <c:v>111</c:v>
                </c:pt>
                <c:pt idx="62">
                  <c:v>112</c:v>
                </c:pt>
                <c:pt idx="63">
                  <c:v>113</c:v>
                </c:pt>
                <c:pt idx="64">
                  <c:v>114</c:v>
                </c:pt>
                <c:pt idx="65">
                  <c:v>115</c:v>
                </c:pt>
                <c:pt idx="66">
                  <c:v>116</c:v>
                </c:pt>
                <c:pt idx="67">
                  <c:v>117</c:v>
                </c:pt>
                <c:pt idx="68">
                  <c:v>118</c:v>
                </c:pt>
                <c:pt idx="69">
                  <c:v>119</c:v>
                </c:pt>
                <c:pt idx="70">
                  <c:v>120</c:v>
                </c:pt>
                <c:pt idx="71">
                  <c:v>121</c:v>
                </c:pt>
                <c:pt idx="72">
                  <c:v>122</c:v>
                </c:pt>
                <c:pt idx="73">
                  <c:v>123</c:v>
                </c:pt>
                <c:pt idx="74">
                  <c:v>124</c:v>
                </c:pt>
                <c:pt idx="75">
                  <c:v>125</c:v>
                </c:pt>
                <c:pt idx="76">
                  <c:v>126</c:v>
                </c:pt>
                <c:pt idx="77">
                  <c:v>127</c:v>
                </c:pt>
                <c:pt idx="78">
                  <c:v>128</c:v>
                </c:pt>
                <c:pt idx="79">
                  <c:v>129</c:v>
                </c:pt>
                <c:pt idx="80">
                  <c:v>130</c:v>
                </c:pt>
                <c:pt idx="81">
                  <c:v>131</c:v>
                </c:pt>
                <c:pt idx="82">
                  <c:v>132</c:v>
                </c:pt>
                <c:pt idx="83">
                  <c:v>133</c:v>
                </c:pt>
                <c:pt idx="84">
                  <c:v>134</c:v>
                </c:pt>
                <c:pt idx="85">
                  <c:v>135</c:v>
                </c:pt>
                <c:pt idx="86">
                  <c:v>136</c:v>
                </c:pt>
                <c:pt idx="87">
                  <c:v>137</c:v>
                </c:pt>
                <c:pt idx="88">
                  <c:v>138</c:v>
                </c:pt>
                <c:pt idx="89">
                  <c:v>139</c:v>
                </c:pt>
                <c:pt idx="90">
                  <c:v>140</c:v>
                </c:pt>
                <c:pt idx="91">
                  <c:v>141</c:v>
                </c:pt>
                <c:pt idx="92">
                  <c:v>142</c:v>
                </c:pt>
                <c:pt idx="93">
                  <c:v>143</c:v>
                </c:pt>
                <c:pt idx="94">
                  <c:v>144</c:v>
                </c:pt>
                <c:pt idx="95">
                  <c:v>145</c:v>
                </c:pt>
                <c:pt idx="96">
                  <c:v>146</c:v>
                </c:pt>
                <c:pt idx="97">
                  <c:v>147</c:v>
                </c:pt>
                <c:pt idx="98">
                  <c:v>148</c:v>
                </c:pt>
                <c:pt idx="99">
                  <c:v>149</c:v>
                </c:pt>
                <c:pt idx="100">
                  <c:v>150</c:v>
                </c:pt>
                <c:pt idx="101">
                  <c:v>151</c:v>
                </c:pt>
                <c:pt idx="102">
                  <c:v>152</c:v>
                </c:pt>
                <c:pt idx="103">
                  <c:v>153</c:v>
                </c:pt>
                <c:pt idx="104">
                  <c:v>154</c:v>
                </c:pt>
                <c:pt idx="105">
                  <c:v>155</c:v>
                </c:pt>
                <c:pt idx="106">
                  <c:v>156</c:v>
                </c:pt>
                <c:pt idx="107">
                  <c:v>157</c:v>
                </c:pt>
                <c:pt idx="108">
                  <c:v>158</c:v>
                </c:pt>
                <c:pt idx="109">
                  <c:v>159</c:v>
                </c:pt>
                <c:pt idx="110">
                  <c:v>160</c:v>
                </c:pt>
                <c:pt idx="111">
                  <c:v>161</c:v>
                </c:pt>
                <c:pt idx="112">
                  <c:v>162</c:v>
                </c:pt>
                <c:pt idx="113">
                  <c:v>163</c:v>
                </c:pt>
                <c:pt idx="114">
                  <c:v>164</c:v>
                </c:pt>
                <c:pt idx="115">
                  <c:v>165</c:v>
                </c:pt>
                <c:pt idx="116">
                  <c:v>166</c:v>
                </c:pt>
                <c:pt idx="117">
                  <c:v>167</c:v>
                </c:pt>
                <c:pt idx="118">
                  <c:v>168</c:v>
                </c:pt>
                <c:pt idx="119">
                  <c:v>169</c:v>
                </c:pt>
                <c:pt idx="120">
                  <c:v>170</c:v>
                </c:pt>
              </c:numCache>
            </c:numRef>
          </c:xVal>
          <c:yVal>
            <c:numRef>
              <c:f>'Q8'!$L$258:$L$378</c:f>
              <c:numCache>
                <c:formatCode>_ * #,##0.000_ ;_ * \-#,##0.000_ ;_ * "-"??_ ;_ @_ </c:formatCode>
                <c:ptCount val="121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  <c:pt idx="24">
                  <c:v>35</c:v>
                </c:pt>
                <c:pt idx="25">
                  <c:v>35</c:v>
                </c:pt>
                <c:pt idx="26">
                  <c:v>35</c:v>
                </c:pt>
                <c:pt idx="27">
                  <c:v>35</c:v>
                </c:pt>
                <c:pt idx="28">
                  <c:v>35</c:v>
                </c:pt>
                <c:pt idx="29">
                  <c:v>35</c:v>
                </c:pt>
                <c:pt idx="30">
                  <c:v>35</c:v>
                </c:pt>
                <c:pt idx="31">
                  <c:v>35</c:v>
                </c:pt>
                <c:pt idx="32">
                  <c:v>35</c:v>
                </c:pt>
                <c:pt idx="33">
                  <c:v>35</c:v>
                </c:pt>
                <c:pt idx="34">
                  <c:v>35</c:v>
                </c:pt>
                <c:pt idx="35">
                  <c:v>35</c:v>
                </c:pt>
                <c:pt idx="36">
                  <c:v>35</c:v>
                </c:pt>
                <c:pt idx="37">
                  <c:v>35</c:v>
                </c:pt>
                <c:pt idx="38">
                  <c:v>35</c:v>
                </c:pt>
                <c:pt idx="39">
                  <c:v>35</c:v>
                </c:pt>
                <c:pt idx="40">
                  <c:v>35</c:v>
                </c:pt>
                <c:pt idx="41">
                  <c:v>35</c:v>
                </c:pt>
                <c:pt idx="42">
                  <c:v>35</c:v>
                </c:pt>
                <c:pt idx="43">
                  <c:v>35</c:v>
                </c:pt>
                <c:pt idx="44">
                  <c:v>35</c:v>
                </c:pt>
                <c:pt idx="45">
                  <c:v>35</c:v>
                </c:pt>
                <c:pt idx="46">
                  <c:v>35</c:v>
                </c:pt>
                <c:pt idx="47">
                  <c:v>35</c:v>
                </c:pt>
                <c:pt idx="48">
                  <c:v>35</c:v>
                </c:pt>
                <c:pt idx="49">
                  <c:v>35</c:v>
                </c:pt>
                <c:pt idx="50">
                  <c:v>35</c:v>
                </c:pt>
                <c:pt idx="51">
                  <c:v>35</c:v>
                </c:pt>
                <c:pt idx="52">
                  <c:v>35</c:v>
                </c:pt>
                <c:pt idx="53">
                  <c:v>35</c:v>
                </c:pt>
                <c:pt idx="54">
                  <c:v>35</c:v>
                </c:pt>
                <c:pt idx="55">
                  <c:v>35</c:v>
                </c:pt>
                <c:pt idx="56">
                  <c:v>35</c:v>
                </c:pt>
                <c:pt idx="57">
                  <c:v>35</c:v>
                </c:pt>
                <c:pt idx="58">
                  <c:v>35</c:v>
                </c:pt>
                <c:pt idx="59">
                  <c:v>35</c:v>
                </c:pt>
                <c:pt idx="60">
                  <c:v>35</c:v>
                </c:pt>
                <c:pt idx="61">
                  <c:v>35</c:v>
                </c:pt>
                <c:pt idx="62">
                  <c:v>35</c:v>
                </c:pt>
                <c:pt idx="63">
                  <c:v>35</c:v>
                </c:pt>
                <c:pt idx="64">
                  <c:v>35</c:v>
                </c:pt>
                <c:pt idx="65">
                  <c:v>35</c:v>
                </c:pt>
                <c:pt idx="66">
                  <c:v>35</c:v>
                </c:pt>
                <c:pt idx="67">
                  <c:v>35</c:v>
                </c:pt>
                <c:pt idx="68">
                  <c:v>35</c:v>
                </c:pt>
                <c:pt idx="69">
                  <c:v>35</c:v>
                </c:pt>
                <c:pt idx="70">
                  <c:v>35</c:v>
                </c:pt>
                <c:pt idx="71">
                  <c:v>35</c:v>
                </c:pt>
                <c:pt idx="72">
                  <c:v>35</c:v>
                </c:pt>
                <c:pt idx="73">
                  <c:v>35</c:v>
                </c:pt>
                <c:pt idx="74">
                  <c:v>35</c:v>
                </c:pt>
                <c:pt idx="75">
                  <c:v>35</c:v>
                </c:pt>
                <c:pt idx="76">
                  <c:v>35</c:v>
                </c:pt>
                <c:pt idx="77">
                  <c:v>35</c:v>
                </c:pt>
                <c:pt idx="78">
                  <c:v>35</c:v>
                </c:pt>
                <c:pt idx="79">
                  <c:v>35</c:v>
                </c:pt>
                <c:pt idx="80">
                  <c:v>35</c:v>
                </c:pt>
                <c:pt idx="81">
                  <c:v>35</c:v>
                </c:pt>
                <c:pt idx="82">
                  <c:v>35</c:v>
                </c:pt>
                <c:pt idx="83">
                  <c:v>35</c:v>
                </c:pt>
                <c:pt idx="84">
                  <c:v>35</c:v>
                </c:pt>
                <c:pt idx="85">
                  <c:v>35</c:v>
                </c:pt>
                <c:pt idx="86">
                  <c:v>35</c:v>
                </c:pt>
                <c:pt idx="87">
                  <c:v>35</c:v>
                </c:pt>
                <c:pt idx="88">
                  <c:v>35</c:v>
                </c:pt>
                <c:pt idx="89">
                  <c:v>35</c:v>
                </c:pt>
                <c:pt idx="90">
                  <c:v>35</c:v>
                </c:pt>
                <c:pt idx="91">
                  <c:v>35</c:v>
                </c:pt>
                <c:pt idx="92">
                  <c:v>35</c:v>
                </c:pt>
                <c:pt idx="93">
                  <c:v>35</c:v>
                </c:pt>
                <c:pt idx="94">
                  <c:v>35</c:v>
                </c:pt>
                <c:pt idx="95">
                  <c:v>35</c:v>
                </c:pt>
                <c:pt idx="96">
                  <c:v>35</c:v>
                </c:pt>
                <c:pt idx="97">
                  <c:v>35</c:v>
                </c:pt>
                <c:pt idx="98">
                  <c:v>35</c:v>
                </c:pt>
                <c:pt idx="99">
                  <c:v>35</c:v>
                </c:pt>
                <c:pt idx="100">
                  <c:v>35</c:v>
                </c:pt>
                <c:pt idx="101">
                  <c:v>35</c:v>
                </c:pt>
                <c:pt idx="102">
                  <c:v>35</c:v>
                </c:pt>
                <c:pt idx="103">
                  <c:v>35</c:v>
                </c:pt>
                <c:pt idx="104">
                  <c:v>35</c:v>
                </c:pt>
                <c:pt idx="105">
                  <c:v>35</c:v>
                </c:pt>
                <c:pt idx="106">
                  <c:v>35</c:v>
                </c:pt>
                <c:pt idx="107">
                  <c:v>35</c:v>
                </c:pt>
                <c:pt idx="108">
                  <c:v>35</c:v>
                </c:pt>
                <c:pt idx="109">
                  <c:v>35</c:v>
                </c:pt>
                <c:pt idx="110">
                  <c:v>35</c:v>
                </c:pt>
                <c:pt idx="111">
                  <c:v>35</c:v>
                </c:pt>
                <c:pt idx="112">
                  <c:v>35</c:v>
                </c:pt>
                <c:pt idx="113">
                  <c:v>35</c:v>
                </c:pt>
                <c:pt idx="114">
                  <c:v>35</c:v>
                </c:pt>
                <c:pt idx="115">
                  <c:v>35</c:v>
                </c:pt>
                <c:pt idx="116">
                  <c:v>35</c:v>
                </c:pt>
                <c:pt idx="117">
                  <c:v>35</c:v>
                </c:pt>
                <c:pt idx="118">
                  <c:v>35</c:v>
                </c:pt>
                <c:pt idx="119">
                  <c:v>35</c:v>
                </c:pt>
                <c:pt idx="120">
                  <c:v>35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1-E225-471B-BD50-FCC367C5F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4894392"/>
        <c:axId val="675464896"/>
        <c:extLst/>
      </c:scatterChart>
      <c:valAx>
        <c:axId val="854894392"/>
        <c:scaling>
          <c:orientation val="minMax"/>
          <c:max val="160"/>
          <c:min val="4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Spot price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464896"/>
        <c:crosses val="autoZero"/>
        <c:crossBetween val="midCat"/>
      </c:valAx>
      <c:valAx>
        <c:axId val="67546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Vega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894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20" Type="http://schemas.openxmlformats.org/officeDocument/2006/relationships/image" Target="../media/image35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10" Type="http://schemas.openxmlformats.org/officeDocument/2006/relationships/image" Target="../media/image25.png"/><Relationship Id="rId19" Type="http://schemas.openxmlformats.org/officeDocument/2006/relationships/image" Target="../media/image34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27652</xdr:colOff>
      <xdr:row>44</xdr:row>
      <xdr:rowOff>186523</xdr:rowOff>
    </xdr:from>
    <xdr:to>
      <xdr:col>2</xdr:col>
      <xdr:colOff>1198137</xdr:colOff>
      <xdr:row>46</xdr:row>
      <xdr:rowOff>4721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B179B3-4649-4873-AD55-F3C07736E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2227" y="7015948"/>
          <a:ext cx="1170485" cy="218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43</xdr:row>
      <xdr:rowOff>10582</xdr:rowOff>
    </xdr:from>
    <xdr:to>
      <xdr:col>0</xdr:col>
      <xdr:colOff>1280583</xdr:colOff>
      <xdr:row>44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497FF4-A9F6-4FA1-A47F-A55B84818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9982"/>
          <a:ext cx="1280583" cy="189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93133</xdr:colOff>
      <xdr:row>45</xdr:row>
      <xdr:rowOff>8467</xdr:rowOff>
    </xdr:from>
    <xdr:to>
      <xdr:col>1</xdr:col>
      <xdr:colOff>664633</xdr:colOff>
      <xdr:row>45</xdr:row>
      <xdr:rowOff>198967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30309FF-0AEA-4460-A213-67E6F6E4D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458" y="7037917"/>
          <a:ext cx="571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160020</xdr:colOff>
      <xdr:row>31</xdr:row>
      <xdr:rowOff>156210</xdr:rowOff>
    </xdr:from>
    <xdr:to>
      <xdr:col>7</xdr:col>
      <xdr:colOff>389128</xdr:colOff>
      <xdr:row>33</xdr:row>
      <xdr:rowOff>148624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EE4390A-BB85-848A-D2EC-B7DE150D0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15440" y="6297930"/>
          <a:ext cx="5867908" cy="388654"/>
        </a:xfrm>
        <a:prstGeom prst="rect">
          <a:avLst/>
        </a:prstGeom>
      </xdr:spPr>
    </xdr:pic>
    <xdr:clientData/>
  </xdr:twoCellAnchor>
  <xdr:twoCellAnchor editAs="oneCell">
    <xdr:from>
      <xdr:col>1</xdr:col>
      <xdr:colOff>137583</xdr:colOff>
      <xdr:row>0</xdr:row>
      <xdr:rowOff>0</xdr:rowOff>
    </xdr:from>
    <xdr:to>
      <xdr:col>7</xdr:col>
      <xdr:colOff>350858</xdr:colOff>
      <xdr:row>31</xdr:row>
      <xdr:rowOff>157018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B762CA-2E53-BD88-25E1-CAB734B86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98083" y="0"/>
          <a:ext cx="5817150" cy="62530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50</xdr:row>
      <xdr:rowOff>14286</xdr:rowOff>
    </xdr:from>
    <xdr:to>
      <xdr:col>8</xdr:col>
      <xdr:colOff>514594</xdr:colOff>
      <xdr:row>51</xdr:row>
      <xdr:rowOff>149186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6A51430-96AF-E098-8097-DCF8094D7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501186"/>
          <a:ext cx="7210669" cy="306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7</xdr:col>
      <xdr:colOff>51440</xdr:colOff>
      <xdr:row>73</xdr:row>
      <xdr:rowOff>151768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3EB4ED6-4CFD-84FB-7EED-CD9BA8198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2183" y="13831957"/>
          <a:ext cx="5791702" cy="350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7</xdr:col>
      <xdr:colOff>382939</xdr:colOff>
      <xdr:row>110</xdr:row>
      <xdr:rowOff>2520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2D10EE7-33A3-5D61-FD3F-56A36FB6B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2183" y="22777174"/>
          <a:ext cx="6123201" cy="400085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733426</xdr:colOff>
      <xdr:row>1</xdr:row>
      <xdr:rowOff>166687</xdr:rowOff>
    </xdr:from>
    <xdr:to>
      <xdr:col>7</xdr:col>
      <xdr:colOff>658225</xdr:colOff>
      <xdr:row>28</xdr:row>
      <xdr:rowOff>21948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49F94B-2543-5710-C25C-4178A74DB0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6916"/>
        <a:stretch/>
      </xdr:blipFill>
      <xdr:spPr>
        <a:xfrm>
          <a:off x="733426" y="385762"/>
          <a:ext cx="6377987" cy="5255936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685801</xdr:colOff>
      <xdr:row>43</xdr:row>
      <xdr:rowOff>76200</xdr:rowOff>
    </xdr:from>
    <xdr:to>
      <xdr:col>7</xdr:col>
      <xdr:colOff>599170</xdr:colOff>
      <xdr:row>45</xdr:row>
      <xdr:rowOff>121922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9506E6E-62AF-53AE-F792-7B20FACC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1" y="8358188"/>
          <a:ext cx="6366557" cy="388622"/>
        </a:xfrm>
        <a:prstGeom prst="rect">
          <a:avLst/>
        </a:prstGeom>
      </xdr:spPr>
    </xdr:pic>
    <xdr:clientData/>
  </xdr:twoCellAnchor>
  <xdr:twoCellAnchor editAs="oneCell">
    <xdr:from>
      <xdr:col>0</xdr:col>
      <xdr:colOff>690563</xdr:colOff>
      <xdr:row>54</xdr:row>
      <xdr:rowOff>123825</xdr:rowOff>
    </xdr:from>
    <xdr:to>
      <xdr:col>7</xdr:col>
      <xdr:colOff>603932</xdr:colOff>
      <xdr:row>61</xdr:row>
      <xdr:rowOff>72400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B269D2A-A0EA-A856-AA70-99C36FA4F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0563" y="10301288"/>
          <a:ext cx="6366557" cy="1348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133350</xdr:rowOff>
    </xdr:from>
    <xdr:to>
      <xdr:col>7</xdr:col>
      <xdr:colOff>457515</xdr:colOff>
      <xdr:row>90</xdr:row>
      <xdr:rowOff>190594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0990AA-C11A-06D5-81B8-81801485F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0250" y="15665450"/>
          <a:ext cx="6134415" cy="18288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61</xdr:row>
      <xdr:rowOff>140473</xdr:rowOff>
    </xdr:from>
    <xdr:to>
      <xdr:col>6</xdr:col>
      <xdr:colOff>272142</xdr:colOff>
      <xdr:row>78</xdr:row>
      <xdr:rowOff>88446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8B2C22-A749-4B46-A41B-CBC65A4B97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226</xdr:row>
      <xdr:rowOff>140473</xdr:rowOff>
    </xdr:from>
    <xdr:to>
      <xdr:col>6</xdr:col>
      <xdr:colOff>272142</xdr:colOff>
      <xdr:row>243</xdr:row>
      <xdr:rowOff>88446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853BA0A-F8AC-47B6-8BB9-63341A3D7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647699</xdr:colOff>
      <xdr:row>1</xdr:row>
      <xdr:rowOff>0</xdr:rowOff>
    </xdr:from>
    <xdr:to>
      <xdr:col>10</xdr:col>
      <xdr:colOff>233409</xdr:colOff>
      <xdr:row>45</xdr:row>
      <xdr:rowOff>68635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93728E-43EF-4AD1-0683-1A0D0992F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219075"/>
          <a:ext cx="6572298" cy="7612435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647699</xdr:colOff>
      <xdr:row>46</xdr:row>
      <xdr:rowOff>0</xdr:rowOff>
    </xdr:from>
    <xdr:to>
      <xdr:col>10</xdr:col>
      <xdr:colOff>301989</xdr:colOff>
      <xdr:row>56</xdr:row>
      <xdr:rowOff>160033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95EB8-463A-A90B-6D50-764AF9268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7274" y="7934325"/>
          <a:ext cx="6640878" cy="1874533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409574</xdr:colOff>
      <xdr:row>211</xdr:row>
      <xdr:rowOff>171449</xdr:rowOff>
    </xdr:from>
    <xdr:to>
      <xdr:col>9</xdr:col>
      <xdr:colOff>347709</xdr:colOff>
      <xdr:row>223</xdr:row>
      <xdr:rowOff>22873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3C5D990-76A3-9A55-2695-D0BB47064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9574" y="36428362"/>
          <a:ext cx="6572298" cy="19088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584854</xdr:colOff>
      <xdr:row>52</xdr:row>
      <xdr:rowOff>118186</xdr:rowOff>
    </xdr:from>
    <xdr:to>
      <xdr:col>5</xdr:col>
      <xdr:colOff>781050</xdr:colOff>
      <xdr:row>54</xdr:row>
      <xdr:rowOff>30166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88FC08-0C6B-4931-A5D7-4B2148CCC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9304" y="2318461"/>
          <a:ext cx="196196" cy="273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571500</xdr:colOff>
      <xdr:row>53</xdr:row>
      <xdr:rowOff>152399</xdr:rowOff>
    </xdr:from>
    <xdr:to>
      <xdr:col>6</xdr:col>
      <xdr:colOff>0</xdr:colOff>
      <xdr:row>55</xdr:row>
      <xdr:rowOff>92528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D3C0184-A284-498F-B674-C1400703C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2533649"/>
          <a:ext cx="233363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578504</xdr:colOff>
      <xdr:row>61</xdr:row>
      <xdr:rowOff>95250</xdr:rowOff>
    </xdr:from>
    <xdr:to>
      <xdr:col>5</xdr:col>
      <xdr:colOff>774700</xdr:colOff>
      <xdr:row>63</xdr:row>
      <xdr:rowOff>7230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9211B3E-62D2-48D6-A54B-9AE2B97B3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2954" y="3924300"/>
          <a:ext cx="196196" cy="273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565150</xdr:colOff>
      <xdr:row>62</xdr:row>
      <xdr:rowOff>129463</xdr:rowOff>
    </xdr:from>
    <xdr:to>
      <xdr:col>5</xdr:col>
      <xdr:colOff>781050</xdr:colOff>
      <xdr:row>64</xdr:row>
      <xdr:rowOff>69592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E5598AE-0CD8-43BE-BDFC-11E41D54C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9600" y="4139488"/>
          <a:ext cx="21590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1073150</xdr:colOff>
      <xdr:row>52</xdr:row>
      <xdr:rowOff>114300</xdr:rowOff>
    </xdr:from>
    <xdr:to>
      <xdr:col>1</xdr:col>
      <xdr:colOff>1219200</xdr:colOff>
      <xdr:row>54</xdr:row>
      <xdr:rowOff>88900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2ED9CF7-3E30-4D47-B8AE-EFAFB150C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0850" y="2314575"/>
          <a:ext cx="146050" cy="33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1085850</xdr:colOff>
      <xdr:row>61</xdr:row>
      <xdr:rowOff>107950</xdr:rowOff>
    </xdr:from>
    <xdr:to>
      <xdr:col>1</xdr:col>
      <xdr:colOff>1231900</xdr:colOff>
      <xdr:row>63</xdr:row>
      <xdr:rowOff>82550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13289BB-5B83-4B30-81D5-5AC395A15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3937000"/>
          <a:ext cx="146050" cy="33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578504</xdr:colOff>
      <xdr:row>88</xdr:row>
      <xdr:rowOff>95250</xdr:rowOff>
    </xdr:from>
    <xdr:to>
      <xdr:col>5</xdr:col>
      <xdr:colOff>774700</xdr:colOff>
      <xdr:row>90</xdr:row>
      <xdr:rowOff>7230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6EDE7C7-9FF9-4640-BD67-8DBCF7FB5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2415" y="8885464"/>
          <a:ext cx="196196" cy="29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565150</xdr:colOff>
      <xdr:row>89</xdr:row>
      <xdr:rowOff>129463</xdr:rowOff>
    </xdr:from>
    <xdr:to>
      <xdr:col>5</xdr:col>
      <xdr:colOff>781050</xdr:colOff>
      <xdr:row>91</xdr:row>
      <xdr:rowOff>69592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8B3EB7B-6D16-4214-B31E-59DA4477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9061" y="9103374"/>
          <a:ext cx="215900" cy="321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1085850</xdr:colOff>
      <xdr:row>88</xdr:row>
      <xdr:rowOff>107950</xdr:rowOff>
    </xdr:from>
    <xdr:to>
      <xdr:col>1</xdr:col>
      <xdr:colOff>1231900</xdr:colOff>
      <xdr:row>90</xdr:row>
      <xdr:rowOff>82550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4DFE7D9-8CE1-42D9-A1A6-0E704989B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011" y="8898164"/>
          <a:ext cx="146050" cy="3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545378</xdr:colOff>
      <xdr:row>180</xdr:row>
      <xdr:rowOff>126999</xdr:rowOff>
    </xdr:from>
    <xdr:to>
      <xdr:col>5</xdr:col>
      <xdr:colOff>782153</xdr:colOff>
      <xdr:row>182</xdr:row>
      <xdr:rowOff>65452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216CC67B-F706-4BF6-AB19-6DE2D4A4E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4616" y="26992262"/>
          <a:ext cx="236775" cy="338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530362</xdr:colOff>
      <xdr:row>181</xdr:row>
      <xdr:rowOff>107950</xdr:rowOff>
    </xdr:from>
    <xdr:to>
      <xdr:col>6</xdr:col>
      <xdr:colOff>34079</xdr:colOff>
      <xdr:row>183</xdr:row>
      <xdr:rowOff>88900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13894A30-E873-4079-ADCB-6AE692595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9600" y="27173238"/>
          <a:ext cx="308579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528078</xdr:colOff>
      <xdr:row>179</xdr:row>
      <xdr:rowOff>130512</xdr:rowOff>
    </xdr:from>
    <xdr:to>
      <xdr:col>5</xdr:col>
      <xdr:colOff>759991</xdr:colOff>
      <xdr:row>181</xdr:row>
      <xdr:rowOff>41549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CA963B27-A9A9-4219-85E5-C7C2CEABD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316" y="26814800"/>
          <a:ext cx="231913" cy="292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1178891</xdr:colOff>
      <xdr:row>182</xdr:row>
      <xdr:rowOff>13528</xdr:rowOff>
    </xdr:from>
    <xdr:to>
      <xdr:col>1</xdr:col>
      <xdr:colOff>1324941</xdr:colOff>
      <xdr:row>182</xdr:row>
      <xdr:rowOff>178628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BCFE9D2A-1361-4C67-828B-C3259E4E1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691" y="27278841"/>
          <a:ext cx="14605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1166191</xdr:colOff>
      <xdr:row>183</xdr:row>
      <xdr:rowOff>828</xdr:rowOff>
    </xdr:from>
    <xdr:to>
      <xdr:col>1</xdr:col>
      <xdr:colOff>1312241</xdr:colOff>
      <xdr:row>183</xdr:row>
      <xdr:rowOff>176696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36E62D5-E2AF-4251-AC47-B920D80B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991" y="27466166"/>
          <a:ext cx="146050" cy="17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42</xdr:row>
      <xdr:rowOff>16808</xdr:rowOff>
    </xdr:from>
    <xdr:to>
      <xdr:col>9</xdr:col>
      <xdr:colOff>563993</xdr:colOff>
      <xdr:row>45</xdr:row>
      <xdr:rowOff>191785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FEE0F8E3-9A49-443C-9842-4CEC56A30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4971" y="3541059"/>
          <a:ext cx="4783008" cy="76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218646</xdr:colOff>
      <xdr:row>46</xdr:row>
      <xdr:rowOff>65983</xdr:rowOff>
    </xdr:from>
    <xdr:to>
      <xdr:col>7</xdr:col>
      <xdr:colOff>477774</xdr:colOff>
      <xdr:row>50</xdr:row>
      <xdr:rowOff>95250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8CBE945F-7F1E-43A4-A4CD-E992E42BA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3617" y="4380248"/>
          <a:ext cx="3066202" cy="774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78</xdr:row>
      <xdr:rowOff>0</xdr:rowOff>
    </xdr:from>
    <xdr:to>
      <xdr:col>9</xdr:col>
      <xdr:colOff>563993</xdr:colOff>
      <xdr:row>81</xdr:row>
      <xdr:rowOff>174976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CE381F1E-2D81-4ACE-B5FA-B343FC2E7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4971" y="11519647"/>
          <a:ext cx="4783008" cy="76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218646</xdr:colOff>
      <xdr:row>82</xdr:row>
      <xdr:rowOff>49174</xdr:rowOff>
    </xdr:from>
    <xdr:to>
      <xdr:col>7</xdr:col>
      <xdr:colOff>477774</xdr:colOff>
      <xdr:row>86</xdr:row>
      <xdr:rowOff>78441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D90993FE-24B9-40FB-AEC6-A39CD64EF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3617" y="12358836"/>
          <a:ext cx="3066202" cy="774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349250</xdr:colOff>
      <xdr:row>241</xdr:row>
      <xdr:rowOff>162086</xdr:rowOff>
    </xdr:from>
    <xdr:to>
      <xdr:col>9</xdr:col>
      <xdr:colOff>6350</xdr:colOff>
      <xdr:row>242</xdr:row>
      <xdr:rowOff>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318D4A97-6B8D-45CC-BED6-3AAD48317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7850" y="33137636"/>
          <a:ext cx="300038" cy="18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545378</xdr:colOff>
      <xdr:row>243</xdr:row>
      <xdr:rowOff>126999</xdr:rowOff>
    </xdr:from>
    <xdr:to>
      <xdr:col>5</xdr:col>
      <xdr:colOff>782153</xdr:colOff>
      <xdr:row>245</xdr:row>
      <xdr:rowOff>65452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A824ABB-15F5-48F2-92EB-DE9216A94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4616" y="33464499"/>
          <a:ext cx="236775" cy="338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530362</xdr:colOff>
      <xdr:row>244</xdr:row>
      <xdr:rowOff>107950</xdr:rowOff>
    </xdr:from>
    <xdr:to>
      <xdr:col>6</xdr:col>
      <xdr:colOff>34079</xdr:colOff>
      <xdr:row>246</xdr:row>
      <xdr:rowOff>88900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E6AB63E1-2921-4AB0-B8A4-D05B5E03C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9600" y="33645475"/>
          <a:ext cx="308579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528078</xdr:colOff>
      <xdr:row>242</xdr:row>
      <xdr:rowOff>130512</xdr:rowOff>
    </xdr:from>
    <xdr:to>
      <xdr:col>5</xdr:col>
      <xdr:colOff>759991</xdr:colOff>
      <xdr:row>244</xdr:row>
      <xdr:rowOff>41549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F222223F-6512-4364-944A-1CFE0833B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316" y="33287037"/>
          <a:ext cx="231913" cy="292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1178891</xdr:colOff>
      <xdr:row>245</xdr:row>
      <xdr:rowOff>13528</xdr:rowOff>
    </xdr:from>
    <xdr:to>
      <xdr:col>1</xdr:col>
      <xdr:colOff>1324941</xdr:colOff>
      <xdr:row>245</xdr:row>
      <xdr:rowOff>178628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167F3C4D-9BA3-45BD-AEED-5D6B72DA7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691" y="33751078"/>
          <a:ext cx="14605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1166191</xdr:colOff>
      <xdr:row>246</xdr:row>
      <xdr:rowOff>828</xdr:rowOff>
    </xdr:from>
    <xdr:to>
      <xdr:col>1</xdr:col>
      <xdr:colOff>1312241</xdr:colOff>
      <xdr:row>246</xdr:row>
      <xdr:rowOff>176696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89BC4B57-C8CB-47F8-AF76-BF7072AC4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991" y="33938403"/>
          <a:ext cx="146050" cy="17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496420</xdr:colOff>
      <xdr:row>206</xdr:row>
      <xdr:rowOff>95739</xdr:rowOff>
    </xdr:from>
    <xdr:to>
      <xdr:col>9</xdr:col>
      <xdr:colOff>859076</xdr:colOff>
      <xdr:row>211</xdr:row>
      <xdr:rowOff>17142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F2ECEFB6-F2DD-442C-9028-1CD49AE4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7832" y="26950637"/>
          <a:ext cx="5304450" cy="896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584854</xdr:colOff>
      <xdr:row>217</xdr:row>
      <xdr:rowOff>118186</xdr:rowOff>
    </xdr:from>
    <xdr:to>
      <xdr:col>5</xdr:col>
      <xdr:colOff>781050</xdr:colOff>
      <xdr:row>219</xdr:row>
      <xdr:rowOff>30166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F526E4DD-3260-4628-8940-6DB8EDB0F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4092" y="28259799"/>
          <a:ext cx="196196" cy="29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70728</xdr:colOff>
      <xdr:row>211</xdr:row>
      <xdr:rowOff>88883</xdr:rowOff>
    </xdr:from>
    <xdr:to>
      <xdr:col>7</xdr:col>
      <xdr:colOff>594068</xdr:colOff>
      <xdr:row>216</xdr:row>
      <xdr:rowOff>39220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956A6503-8E20-482F-8FB0-632723E56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5699" y="27918692"/>
          <a:ext cx="3330414" cy="874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571500</xdr:colOff>
      <xdr:row>218</xdr:row>
      <xdr:rowOff>152399</xdr:rowOff>
    </xdr:from>
    <xdr:to>
      <xdr:col>6</xdr:col>
      <xdr:colOff>0</xdr:colOff>
      <xdr:row>220</xdr:row>
      <xdr:rowOff>92528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9F5CC425-7738-45C2-8A4F-BC64003CF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0738" y="28474987"/>
          <a:ext cx="233362" cy="321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1073150</xdr:colOff>
      <xdr:row>217</xdr:row>
      <xdr:rowOff>114300</xdr:rowOff>
    </xdr:from>
    <xdr:to>
      <xdr:col>1</xdr:col>
      <xdr:colOff>1219200</xdr:colOff>
      <xdr:row>219</xdr:row>
      <xdr:rowOff>88900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43B9532C-1E8B-4021-9BD6-02C4281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950" y="28255913"/>
          <a:ext cx="146050" cy="3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5</xdr:col>
      <xdr:colOff>389042</xdr:colOff>
      <xdr:row>140</xdr:row>
      <xdr:rowOff>3861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22E5D0A-2D92-2019-363B-9B8992F05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5800" y="24330660"/>
          <a:ext cx="4865792" cy="59060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8</xdr:col>
      <xdr:colOff>135308</xdr:colOff>
      <xdr:row>71</xdr:row>
      <xdr:rowOff>85730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6F19065-6149-E2E4-B78C-849FDF54B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5800" y="11320463"/>
          <a:ext cx="7155233" cy="628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8</xdr:col>
      <xdr:colOff>261038</xdr:colOff>
      <xdr:row>108</xdr:row>
      <xdr:rowOff>116224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8F522DF-72D2-EEC9-511B-497AA4271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85800" y="16383000"/>
          <a:ext cx="7280963" cy="25831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200024</xdr:rowOff>
    </xdr:from>
    <xdr:to>
      <xdr:col>7</xdr:col>
      <xdr:colOff>222932</xdr:colOff>
      <xdr:row>150</xdr:row>
      <xdr:rowOff>40064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3A2CA6C-99FF-74D9-AE82-5810B1E50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85800" y="19049999"/>
          <a:ext cx="6480857" cy="82410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161</xdr:row>
      <xdr:rowOff>0</xdr:rowOff>
    </xdr:from>
    <xdr:to>
      <xdr:col>9</xdr:col>
      <xdr:colOff>938251</xdr:colOff>
      <xdr:row>176</xdr:row>
      <xdr:rowOff>90508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C4D8284-0168-746A-228C-874CF0AE1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138613" y="29394150"/>
          <a:ext cx="5191163" cy="289562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225</xdr:row>
      <xdr:rowOff>0</xdr:rowOff>
    </xdr:from>
    <xdr:to>
      <xdr:col>9</xdr:col>
      <xdr:colOff>938251</xdr:colOff>
      <xdr:row>240</xdr:row>
      <xdr:rowOff>71458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1191CD-365A-4EF3-9C7E-B0E51058F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138613" y="41328975"/>
          <a:ext cx="5191163" cy="28956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497254</xdr:colOff>
      <xdr:row>32</xdr:row>
      <xdr:rowOff>24806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EB30E28-F63D-3F99-2093-A0862283A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85800" y="219075"/>
          <a:ext cx="6755179" cy="5635031"/>
        </a:xfrm>
        <a:prstGeom prst="rect">
          <a:avLst/>
        </a:prstGeom>
      </xdr:spPr>
    </xdr:pic>
    <xdr:clientData/>
  </xdr:twoCellAnchor>
  <xdr:twoCellAnchor editAs="oneCell">
    <xdr:from>
      <xdr:col>0</xdr:col>
      <xdr:colOff>685799</xdr:colOff>
      <xdr:row>150</xdr:row>
      <xdr:rowOff>0</xdr:rowOff>
    </xdr:from>
    <xdr:to>
      <xdr:col>7</xdr:col>
      <xdr:colOff>245792</xdr:colOff>
      <xdr:row>155</xdr:row>
      <xdr:rowOff>40012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E3DBD23-6009-73F4-5F62-88D51A3B9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85799" y="28517850"/>
          <a:ext cx="6503718" cy="1040137"/>
        </a:xfrm>
        <a:prstGeom prst="rect">
          <a:avLst/>
        </a:prstGeom>
      </xdr:spPr>
    </xdr:pic>
    <xdr:clientData/>
  </xdr:twoCellAnchor>
  <xdr:twoCellAnchor editAs="oneCell">
    <xdr:from>
      <xdr:col>0</xdr:col>
      <xdr:colOff>488950</xdr:colOff>
      <xdr:row>187</xdr:row>
      <xdr:rowOff>31750</xdr:rowOff>
    </xdr:from>
    <xdr:to>
      <xdr:col>6</xdr:col>
      <xdr:colOff>635314</xdr:colOff>
      <xdr:row>196</xdr:row>
      <xdr:rowOff>152492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C8361FA-1DAF-FA44-2D8F-85EC6D4F8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8950" y="35687000"/>
          <a:ext cx="6115364" cy="1790792"/>
        </a:xfrm>
        <a:prstGeom prst="rect">
          <a:avLst/>
        </a:prstGeom>
      </xdr:spPr>
    </xdr:pic>
    <xdr:clientData/>
  </xdr:twoCellAnchor>
  <xdr:twoCellAnchor editAs="oneCell">
    <xdr:from>
      <xdr:col>0</xdr:col>
      <xdr:colOff>654050</xdr:colOff>
      <xdr:row>252</xdr:row>
      <xdr:rowOff>139700</xdr:rowOff>
    </xdr:from>
    <xdr:to>
      <xdr:col>7</xdr:col>
      <xdr:colOff>6672</xdr:colOff>
      <xdr:row>255</xdr:row>
      <xdr:rowOff>101628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42E88A8-4E5F-319A-DC9D-F45FDD479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54050" y="48056800"/>
          <a:ext cx="6274122" cy="5397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leco-my.sharepoint.com/personal/jaesoo_lew_cleco_com/Documents/PCMigration/Papers/QFI/2024/QFI%20QF%201024_v4.xlsx" TargetMode="External"/><Relationship Id="rId1" Type="http://schemas.openxmlformats.org/officeDocument/2006/relationships/externalLinkPath" Target="https://cleco-my.sharepoint.com/personal/jaesoo_lew_cleco_com/Documents/PCMigration/Papers/QFI/2024/QFI%20QF%201024_v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lai\SynologyDrive\Documents\SOA%20volunteer\QFI%20Quantitative%20Finance\Fall%202024%20Exam\QFI%20QF%202024%20Fall%20(Topic%203)%20Yong%20Jiang_DRAFT_1008_v1104_revised.xlsx" TargetMode="External"/><Relationship Id="rId1" Type="http://schemas.openxmlformats.org/officeDocument/2006/relationships/externalLinkPath" Target="https://cleco-my.sharepoint.com/personal/jaesoo_lew_cleco_com/Documents/PCMigration/Papers/QFI/2024/QFI%20QF%202024%20Fall%20(Topic%203)%20Yong%20Jiang_DRAFT_1008_v1104_revised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lai\SynologyDrive\Documents\SOA%20volunteer\QFI%20Quantitative%20Finance\Fall%202024%20Exam\QFI%20QF%202024%20Fall%20(Topic%203)%20Yong%20Jiang_DRAFT_1008_v1104_revised.xlsx" TargetMode="External"/><Relationship Id="rId1" Type="http://schemas.openxmlformats.org/officeDocument/2006/relationships/externalLinkPath" Target="https://uofc-my.sharepoint.com/Users/chlai/SynologyDrive/Documents/SOA%20volunteer/QFI%20Quantitative%20Finance/Fall%202024%20Exam/QFI%20QF%202024%20Fall%20(Topic%203)%20Yong%20Jiang_DRAFT_1008_v1104_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ndidate #"/>
      <sheetName val="Q5"/>
      <sheetName val="Q10"/>
      <sheetName val="Q11"/>
    </sheetNames>
    <sheetDataSet>
      <sheetData sheetId="0"/>
      <sheetData sheetId="1">
        <row r="110">
          <cell r="K110" t="str">
            <v>Hedge Ratio
(Δ)</v>
          </cell>
        </row>
      </sheetData>
      <sheetData sheetId="2">
        <row r="95">
          <cell r="C95">
            <v>200</v>
          </cell>
        </row>
        <row r="96">
          <cell r="C96">
            <v>0.1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stion (a)"/>
      <sheetName val="question (c) Vega_vs_vol"/>
      <sheetName val="supporting graphs for (c)"/>
      <sheetName val="Just some background (notused)"/>
    </sheetNames>
    <sheetDataSet>
      <sheetData sheetId="0">
        <row r="1">
          <cell r="C1">
            <v>100</v>
          </cell>
        </row>
        <row r="3">
          <cell r="C3">
            <v>0.03</v>
          </cell>
        </row>
      </sheetData>
      <sheetData sheetId="1">
        <row r="3">
          <cell r="F3" t="str">
            <v>volatility at t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stion (a)"/>
      <sheetName val="question (c) Vega_vs_vol"/>
      <sheetName val="supporting graphs for (c)"/>
      <sheetName val="Just some background (notused)"/>
    </sheetNames>
    <sheetDataSet>
      <sheetData sheetId="0">
        <row r="1">
          <cell r="C1">
            <v>100</v>
          </cell>
        </row>
        <row r="3">
          <cell r="C3">
            <v>0.03</v>
          </cell>
        </row>
      </sheetData>
      <sheetData sheetId="1">
        <row r="3">
          <cell r="F3" t="str">
            <v>volatility at t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D2295-C93B-45E6-A1A5-12AF774077C8}">
  <dimension ref="A1:C1"/>
  <sheetViews>
    <sheetView tabSelected="1" workbookViewId="0">
      <selection activeCell="C4" sqref="C4"/>
    </sheetView>
  </sheetViews>
  <sheetFormatPr defaultColWidth="8.375" defaultRowHeight="15"/>
  <cols>
    <col min="1" max="1" width="13.5" style="2" bestFit="1" customWidth="1"/>
    <col min="2" max="2" width="8.375" style="2"/>
    <col min="3" max="3" width="15.375" style="2" customWidth="1"/>
    <col min="4" max="16384" width="8.375" style="2"/>
  </cols>
  <sheetData>
    <row r="1" spans="1:3" ht="15.75">
      <c r="A1" s="1" t="s">
        <v>1</v>
      </c>
      <c r="C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7EFC4-9E14-4655-93E9-33ED8202D152}">
  <dimension ref="A1:N68"/>
  <sheetViews>
    <sheetView showGridLines="0" zoomScale="120" zoomScaleNormal="120" workbookViewId="0">
      <selection activeCell="C69" sqref="C69"/>
    </sheetView>
  </sheetViews>
  <sheetFormatPr defaultColWidth="11.125" defaultRowHeight="15.75"/>
  <cols>
    <col min="1" max="1" width="19.125" bestFit="1" customWidth="1"/>
    <col min="3" max="3" width="17.625" customWidth="1"/>
    <col min="13" max="13" width="14.875" bestFit="1" customWidth="1"/>
    <col min="18" max="18" width="12.5" bestFit="1" customWidth="1"/>
  </cols>
  <sheetData>
    <row r="1" spans="1:1" ht="18.75">
      <c r="A1" s="120" t="s">
        <v>54</v>
      </c>
    </row>
    <row r="37" spans="1:14">
      <c r="B37" s="4" t="s">
        <v>112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9" spans="1:14">
      <c r="A39" s="81" t="s">
        <v>55</v>
      </c>
      <c r="B39" s="81" t="s">
        <v>56</v>
      </c>
    </row>
    <row r="40" spans="1:14">
      <c r="A40" s="81" t="s">
        <v>57</v>
      </c>
      <c r="B40" s="82"/>
      <c r="C40" s="4" t="s">
        <v>84</v>
      </c>
      <c r="D40" s="4"/>
    </row>
    <row r="41" spans="1:14">
      <c r="A41" s="81" t="s">
        <v>58</v>
      </c>
      <c r="B41" s="82"/>
    </row>
    <row r="42" spans="1:14">
      <c r="A42" s="81" t="s">
        <v>59</v>
      </c>
      <c r="B42" s="82"/>
    </row>
    <row r="43" spans="1:14" ht="19.5">
      <c r="A43" s="81" t="s">
        <v>60</v>
      </c>
      <c r="B43" s="82"/>
    </row>
    <row r="44" spans="1:14">
      <c r="A44" s="81"/>
      <c r="B44" s="82"/>
      <c r="C44" s="4" t="s">
        <v>85</v>
      </c>
      <c r="D44" s="4"/>
    </row>
    <row r="46" spans="1:14">
      <c r="A46" s="90" t="s">
        <v>0</v>
      </c>
      <c r="D46" s="75" t="s">
        <v>61</v>
      </c>
      <c r="E46" s="75" t="s">
        <v>62</v>
      </c>
      <c r="F46" s="75" t="s">
        <v>63</v>
      </c>
    </row>
    <row r="47" spans="1:14">
      <c r="A47">
        <v>0.5</v>
      </c>
      <c r="B47" s="82"/>
      <c r="C47" s="82"/>
      <c r="D47" s="82"/>
      <c r="E47" s="82" t="e">
        <f>2*$B$40*$B$42/$B$41*LN(2*$B$44*EXP(($B$44+$B$40)*A47/2)/C47)</f>
        <v>#DIV/0!</v>
      </c>
      <c r="F47" s="82"/>
      <c r="G47" s="4" t="s">
        <v>86</v>
      </c>
      <c r="H47" s="4"/>
      <c r="I47" s="4"/>
      <c r="J47" s="4"/>
      <c r="K47" s="4"/>
    </row>
    <row r="48" spans="1:14">
      <c r="A48">
        <f>0.5+A47</f>
        <v>1</v>
      </c>
      <c r="B48" s="82"/>
      <c r="C48" s="82"/>
      <c r="D48" s="82"/>
      <c r="E48" s="82"/>
      <c r="F48" s="82"/>
      <c r="G48" s="4" t="s">
        <v>80</v>
      </c>
      <c r="H48" s="4"/>
      <c r="I48" s="4"/>
      <c r="J48" s="4"/>
      <c r="K48" s="4"/>
    </row>
    <row r="49" spans="1:6">
      <c r="A49">
        <f t="shared" ref="A49:A66" si="0">0.5+A48</f>
        <v>1.5</v>
      </c>
      <c r="B49" s="82"/>
      <c r="C49" s="82"/>
      <c r="D49" s="82"/>
      <c r="E49" s="82"/>
      <c r="F49" s="82"/>
    </row>
    <row r="50" spans="1:6">
      <c r="A50">
        <f t="shared" si="0"/>
        <v>2</v>
      </c>
      <c r="B50" s="82"/>
      <c r="C50" s="82"/>
      <c r="D50" s="82"/>
      <c r="E50" s="82"/>
      <c r="F50" s="82"/>
    </row>
    <row r="51" spans="1:6">
      <c r="A51">
        <f t="shared" si="0"/>
        <v>2.5</v>
      </c>
      <c r="B51" s="82"/>
      <c r="C51" s="82"/>
      <c r="D51" s="82"/>
      <c r="E51" s="82"/>
      <c r="F51" s="82"/>
    </row>
    <row r="52" spans="1:6">
      <c r="A52">
        <f t="shared" si="0"/>
        <v>3</v>
      </c>
      <c r="B52" s="82"/>
      <c r="C52" s="82"/>
      <c r="D52" s="82"/>
      <c r="E52" s="82"/>
      <c r="F52" s="82"/>
    </row>
    <row r="53" spans="1:6">
      <c r="A53">
        <f t="shared" si="0"/>
        <v>3.5</v>
      </c>
      <c r="B53" s="82"/>
      <c r="C53" s="82"/>
      <c r="D53" s="82"/>
      <c r="E53" s="82"/>
      <c r="F53" s="82"/>
    </row>
    <row r="54" spans="1:6">
      <c r="A54">
        <f t="shared" si="0"/>
        <v>4</v>
      </c>
      <c r="B54" s="82"/>
      <c r="C54" s="82"/>
      <c r="D54" s="82"/>
      <c r="E54" s="82"/>
      <c r="F54" s="82"/>
    </row>
    <row r="55" spans="1:6">
      <c r="A55">
        <f t="shared" si="0"/>
        <v>4.5</v>
      </c>
      <c r="B55" s="82"/>
      <c r="C55" s="82"/>
      <c r="D55" s="82"/>
      <c r="E55" s="82"/>
      <c r="F55" s="82"/>
    </row>
    <row r="56" spans="1:6">
      <c r="A56">
        <f t="shared" si="0"/>
        <v>5</v>
      </c>
      <c r="B56" s="82"/>
      <c r="C56" s="82"/>
      <c r="D56" s="82"/>
      <c r="E56" s="82"/>
      <c r="F56" s="82"/>
    </row>
    <row r="57" spans="1:6">
      <c r="A57">
        <f t="shared" si="0"/>
        <v>5.5</v>
      </c>
      <c r="B57" s="82"/>
      <c r="C57" s="82"/>
      <c r="D57" s="82"/>
      <c r="E57" s="82"/>
      <c r="F57" s="82"/>
    </row>
    <row r="58" spans="1:6">
      <c r="A58">
        <f t="shared" si="0"/>
        <v>6</v>
      </c>
      <c r="B58" s="82"/>
      <c r="C58" s="82"/>
      <c r="D58" s="82"/>
      <c r="E58" s="82"/>
      <c r="F58" s="82"/>
    </row>
    <row r="59" spans="1:6">
      <c r="A59">
        <f t="shared" si="0"/>
        <v>6.5</v>
      </c>
      <c r="B59" s="82"/>
      <c r="C59" s="82"/>
      <c r="D59" s="82"/>
      <c r="E59" s="82"/>
      <c r="F59" s="82"/>
    </row>
    <row r="60" spans="1:6">
      <c r="A60">
        <f t="shared" si="0"/>
        <v>7</v>
      </c>
      <c r="B60" s="82"/>
      <c r="C60" s="82"/>
      <c r="D60" s="82"/>
      <c r="E60" s="82"/>
      <c r="F60" s="82"/>
    </row>
    <row r="61" spans="1:6">
      <c r="A61">
        <f t="shared" si="0"/>
        <v>7.5</v>
      </c>
      <c r="B61" s="82"/>
      <c r="C61" s="82"/>
      <c r="D61" s="82"/>
      <c r="E61" s="82"/>
      <c r="F61" s="82"/>
    </row>
    <row r="62" spans="1:6">
      <c r="A62">
        <f t="shared" si="0"/>
        <v>8</v>
      </c>
      <c r="B62" s="82"/>
      <c r="C62" s="82"/>
      <c r="D62" s="82"/>
      <c r="E62" s="82"/>
      <c r="F62" s="82"/>
    </row>
    <row r="63" spans="1:6">
      <c r="A63">
        <f t="shared" si="0"/>
        <v>8.5</v>
      </c>
      <c r="B63" s="82"/>
      <c r="C63" s="82"/>
      <c r="D63" s="82"/>
      <c r="E63" s="82"/>
      <c r="F63" s="82"/>
    </row>
    <row r="64" spans="1:6">
      <c r="A64">
        <f t="shared" si="0"/>
        <v>9</v>
      </c>
      <c r="B64" s="82"/>
      <c r="C64" s="82"/>
      <c r="D64" s="82"/>
      <c r="E64" s="82"/>
      <c r="F64" s="82"/>
    </row>
    <row r="65" spans="1:6">
      <c r="A65">
        <f t="shared" si="0"/>
        <v>9.5</v>
      </c>
      <c r="B65" s="82"/>
      <c r="C65" s="82"/>
      <c r="D65" s="82"/>
      <c r="E65" s="82"/>
      <c r="F65" s="82"/>
    </row>
    <row r="66" spans="1:6">
      <c r="A66">
        <f t="shared" si="0"/>
        <v>10</v>
      </c>
      <c r="B66" s="82"/>
      <c r="C66" s="82"/>
      <c r="D66" s="82"/>
      <c r="E66" s="82"/>
      <c r="F66" s="82"/>
    </row>
    <row r="68" spans="1:6">
      <c r="A68" t="s">
        <v>64</v>
      </c>
      <c r="B68" s="82">
        <f>2.5*SUM(F47:F66)+100*F66</f>
        <v>0</v>
      </c>
      <c r="C68" s="4" t="s">
        <v>113</v>
      </c>
      <c r="D68" s="4"/>
      <c r="E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B8DC6-7739-4565-ACCD-A3C35C320748}">
  <dimension ref="A1:O117"/>
  <sheetViews>
    <sheetView showGridLines="0" topLeftCell="A65" zoomScaleNormal="100" workbookViewId="0">
      <selection activeCell="K86" sqref="K86"/>
    </sheetView>
  </sheetViews>
  <sheetFormatPr defaultColWidth="11.125" defaultRowHeight="15.75"/>
  <cols>
    <col min="1" max="1" width="9.625" customWidth="1"/>
    <col min="3" max="3" width="14.625" customWidth="1"/>
    <col min="4" max="4" width="15.625" customWidth="1"/>
    <col min="10" max="10" width="13.125" customWidth="1"/>
    <col min="13" max="13" width="14.875" bestFit="1" customWidth="1"/>
    <col min="18" max="18" width="12.5" bestFit="1" customWidth="1"/>
  </cols>
  <sheetData>
    <row r="1" spans="1:1" ht="18.75">
      <c r="A1" s="120" t="s">
        <v>105</v>
      </c>
    </row>
    <row r="31" spans="2:14">
      <c r="B31" s="4" t="s">
        <v>65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2:14" s="76" customFormat="1" ht="14.25"/>
    <row r="33" spans="3:15" s="76" customFormat="1" ht="15">
      <c r="C33" s="91"/>
      <c r="D33" s="91" t="s">
        <v>87</v>
      </c>
    </row>
    <row r="34" spans="3:15" s="76" customFormat="1" ht="15">
      <c r="C34" s="91" t="s">
        <v>90</v>
      </c>
      <c r="D34" s="92">
        <v>0.03</v>
      </c>
    </row>
    <row r="35" spans="3:15" s="76" customFormat="1" ht="15">
      <c r="C35" s="91" t="s">
        <v>89</v>
      </c>
      <c r="D35" s="92">
        <v>0</v>
      </c>
    </row>
    <row r="36" spans="3:15" s="76" customFormat="1" ht="15">
      <c r="C36" s="91" t="s">
        <v>88</v>
      </c>
      <c r="D36" s="92">
        <v>0.15</v>
      </c>
    </row>
    <row r="37" spans="3:15" s="76" customFormat="1" ht="15">
      <c r="C37" s="91" t="s">
        <v>98</v>
      </c>
      <c r="D37" s="91">
        <v>1</v>
      </c>
    </row>
    <row r="38" spans="3:15" s="76" customFormat="1" ht="14.25">
      <c r="I38" s="76" t="s">
        <v>97</v>
      </c>
    </row>
    <row r="39" spans="3:15" s="76" customFormat="1" ht="14.25">
      <c r="C39" s="84" t="s">
        <v>67</v>
      </c>
      <c r="D39" s="84" t="s">
        <v>68</v>
      </c>
      <c r="E39" s="84" t="s">
        <v>69</v>
      </c>
      <c r="F39" s="84" t="s">
        <v>70</v>
      </c>
      <c r="G39" s="85" t="s">
        <v>71</v>
      </c>
      <c r="I39" s="86" t="s">
        <v>91</v>
      </c>
      <c r="J39" s="86" t="s">
        <v>100</v>
      </c>
      <c r="K39" s="86" t="s">
        <v>92</v>
      </c>
      <c r="L39" s="86" t="s">
        <v>93</v>
      </c>
      <c r="M39" s="86" t="s">
        <v>94</v>
      </c>
      <c r="N39" s="86" t="s">
        <v>95</v>
      </c>
      <c r="O39" s="86" t="s">
        <v>96</v>
      </c>
    </row>
    <row r="40" spans="3:15" s="76" customFormat="1" ht="14.25">
      <c r="C40" s="87"/>
      <c r="D40" s="87"/>
      <c r="E40" s="87"/>
      <c r="F40" s="87"/>
      <c r="G40" s="87"/>
      <c r="I40" s="86"/>
      <c r="J40" s="86"/>
      <c r="K40" s="86"/>
      <c r="L40" s="86"/>
      <c r="M40" s="86"/>
      <c r="N40" s="86"/>
      <c r="O40" s="86"/>
    </row>
    <row r="41" spans="3:15" s="76" customFormat="1" ht="14.25">
      <c r="C41" s="87"/>
      <c r="D41" s="87"/>
      <c r="E41" s="87"/>
      <c r="F41" s="87"/>
      <c r="G41" s="87"/>
      <c r="I41" s="86"/>
      <c r="J41" s="86"/>
      <c r="K41" s="86"/>
      <c r="L41" s="86"/>
      <c r="M41" s="86"/>
      <c r="N41" s="86"/>
      <c r="O41" s="86"/>
    </row>
    <row r="42" spans="3:15" s="76" customFormat="1" ht="14.25">
      <c r="C42" s="87"/>
      <c r="D42" s="87"/>
      <c r="E42" s="87"/>
      <c r="F42" s="87"/>
      <c r="G42" s="87"/>
      <c r="I42" s="86"/>
      <c r="J42" s="86"/>
      <c r="K42" s="86"/>
      <c r="L42" s="86"/>
      <c r="M42" s="86"/>
      <c r="N42" s="86"/>
      <c r="O42" s="86"/>
    </row>
    <row r="43" spans="3:15" s="76" customFormat="1" ht="14.25">
      <c r="C43" s="87"/>
      <c r="D43" s="87"/>
      <c r="E43" s="87"/>
      <c r="F43" s="87"/>
      <c r="G43" s="87"/>
      <c r="I43" s="86"/>
      <c r="J43" s="86"/>
      <c r="K43" s="86"/>
      <c r="L43" s="86"/>
      <c r="M43" s="86"/>
      <c r="N43" s="86"/>
      <c r="O43" s="86"/>
    </row>
    <row r="44" spans="3:15" s="76" customFormat="1" ht="14.25"/>
    <row r="45" spans="3:15" s="76" customFormat="1" ht="14.25"/>
    <row r="46" spans="3:15" s="76" customFormat="1" ht="14.25"/>
    <row r="47" spans="3:15" s="76" customFormat="1" ht="15">
      <c r="E47" s="83" t="s">
        <v>72</v>
      </c>
      <c r="G47" s="78"/>
    </row>
    <row r="48" spans="3:15" s="76" customFormat="1" ht="14.25"/>
    <row r="49" spans="2:14" s="76" customFormat="1" ht="14.25"/>
    <row r="50" spans="2:14" s="76" customFormat="1" ht="14.25"/>
    <row r="51" spans="2:14" s="76" customFormat="1" ht="14.25"/>
    <row r="52" spans="2:14" s="76" customFormat="1" ht="14.25"/>
    <row r="53" spans="2:14" s="76" customFormat="1" ht="14.25"/>
    <row r="54" spans="2:14" s="76" customFormat="1" ht="15">
      <c r="E54" s="83" t="s">
        <v>73</v>
      </c>
      <c r="G54" s="78"/>
    </row>
    <row r="63" spans="2:14">
      <c r="B63" s="4" t="s">
        <v>74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2:14">
      <c r="B64" s="76"/>
      <c r="C64" s="76"/>
      <c r="D64" s="76"/>
      <c r="E64" s="76"/>
      <c r="F64" s="76"/>
      <c r="G64" s="76"/>
      <c r="H64" s="76"/>
    </row>
    <row r="65" spans="2:15">
      <c r="B65" s="76"/>
      <c r="C65" s="76" t="s">
        <v>66</v>
      </c>
      <c r="D65" s="76"/>
      <c r="E65" s="76"/>
      <c r="F65" s="76"/>
      <c r="G65" s="76"/>
      <c r="H65" s="76"/>
      <c r="I65" s="76" t="s">
        <v>97</v>
      </c>
      <c r="J65" s="76"/>
      <c r="K65" s="76"/>
      <c r="L65" s="76"/>
      <c r="M65" s="76"/>
      <c r="N65" s="76"/>
      <c r="O65" s="76"/>
    </row>
    <row r="66" spans="2:15">
      <c r="B66" s="76"/>
      <c r="C66" s="88" t="s">
        <v>67</v>
      </c>
      <c r="D66" s="88" t="s">
        <v>68</v>
      </c>
      <c r="E66" s="88" t="s">
        <v>69</v>
      </c>
      <c r="F66" s="88" t="s">
        <v>70</v>
      </c>
      <c r="G66" s="88" t="s">
        <v>71</v>
      </c>
      <c r="H66" s="76"/>
      <c r="I66" s="86" t="s">
        <v>91</v>
      </c>
      <c r="J66" s="86" t="s">
        <v>100</v>
      </c>
      <c r="K66" s="86" t="s">
        <v>92</v>
      </c>
      <c r="L66" s="86" t="s">
        <v>93</v>
      </c>
      <c r="M66" s="86" t="s">
        <v>94</v>
      </c>
      <c r="N66" s="86" t="s">
        <v>95</v>
      </c>
      <c r="O66" s="86" t="s">
        <v>96</v>
      </c>
    </row>
    <row r="67" spans="2:15">
      <c r="B67" s="76"/>
      <c r="C67" s="86"/>
      <c r="D67" s="86"/>
      <c r="E67" s="86"/>
      <c r="F67" s="86"/>
      <c r="G67" s="86"/>
      <c r="H67" s="76"/>
      <c r="I67" s="86"/>
      <c r="J67" s="86"/>
      <c r="K67" s="86"/>
      <c r="L67" s="86"/>
      <c r="M67" s="86"/>
      <c r="N67" s="86"/>
      <c r="O67" s="86"/>
    </row>
    <row r="68" spans="2:15">
      <c r="B68" s="76"/>
      <c r="C68" s="86"/>
      <c r="D68" s="86"/>
      <c r="E68" s="86"/>
      <c r="F68" s="86"/>
      <c r="G68" s="86"/>
      <c r="H68" s="76"/>
      <c r="I68" s="86"/>
      <c r="J68" s="86"/>
      <c r="K68" s="86"/>
      <c r="L68" s="86"/>
      <c r="M68" s="86"/>
      <c r="N68" s="86"/>
      <c r="O68" s="86"/>
    </row>
    <row r="69" spans="2:15">
      <c r="B69" s="76"/>
      <c r="C69" s="86"/>
      <c r="D69" s="86"/>
      <c r="E69" s="86"/>
      <c r="F69" s="86"/>
      <c r="G69" s="86"/>
      <c r="H69" s="76"/>
      <c r="I69" s="86"/>
      <c r="J69" s="86"/>
      <c r="K69" s="86"/>
      <c r="L69" s="86"/>
      <c r="M69" s="86"/>
      <c r="N69" s="86"/>
      <c r="O69" s="86"/>
    </row>
    <row r="70" spans="2:15"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</row>
    <row r="71" spans="2:15">
      <c r="B71" s="76"/>
      <c r="C71" s="76"/>
      <c r="D71" s="76"/>
      <c r="E71" s="76"/>
      <c r="F71" s="79" t="s">
        <v>75</v>
      </c>
      <c r="G71" s="80"/>
      <c r="H71" s="76"/>
    </row>
    <row r="72" spans="2:15">
      <c r="B72" s="76"/>
      <c r="C72" s="76"/>
      <c r="D72" s="76"/>
      <c r="E72" s="76"/>
      <c r="F72" s="76"/>
      <c r="G72" s="76"/>
      <c r="H72" s="76"/>
    </row>
    <row r="73" spans="2:15">
      <c r="B73" s="76"/>
      <c r="C73" s="76"/>
      <c r="D73" s="76"/>
      <c r="E73" s="76"/>
      <c r="F73" s="76"/>
      <c r="G73" s="76"/>
      <c r="H73" s="76"/>
    </row>
    <row r="74" spans="2:15">
      <c r="B74" s="76"/>
      <c r="C74" s="76"/>
      <c r="D74" s="76"/>
      <c r="E74" s="76"/>
      <c r="F74" s="76"/>
      <c r="G74" s="76"/>
      <c r="H74" s="76"/>
    </row>
    <row r="75" spans="2:15">
      <c r="B75" s="76"/>
      <c r="C75" s="76" t="s">
        <v>66</v>
      </c>
      <c r="D75" s="76"/>
      <c r="E75" s="76"/>
      <c r="F75" s="76"/>
      <c r="G75" s="76"/>
      <c r="H75" s="76"/>
      <c r="I75" s="76" t="s">
        <v>99</v>
      </c>
      <c r="J75" s="76"/>
      <c r="K75" s="76"/>
      <c r="L75" s="76"/>
      <c r="M75" s="76"/>
      <c r="N75" s="76"/>
      <c r="O75" s="76"/>
    </row>
    <row r="76" spans="2:15">
      <c r="B76" s="76"/>
      <c r="C76" s="88" t="s">
        <v>76</v>
      </c>
      <c r="D76" s="88" t="s">
        <v>68</v>
      </c>
      <c r="E76" s="88" t="s">
        <v>69</v>
      </c>
      <c r="F76" s="88" t="s">
        <v>70</v>
      </c>
      <c r="G76" s="88" t="s">
        <v>77</v>
      </c>
      <c r="H76" s="76"/>
      <c r="I76" s="86" t="s">
        <v>91</v>
      </c>
      <c r="J76" s="86" t="s">
        <v>100</v>
      </c>
      <c r="K76" s="86" t="s">
        <v>92</v>
      </c>
      <c r="L76" s="86" t="s">
        <v>93</v>
      </c>
      <c r="M76" s="86" t="s">
        <v>94</v>
      </c>
      <c r="N76" s="86" t="s">
        <v>95</v>
      </c>
      <c r="O76" s="86" t="s">
        <v>96</v>
      </c>
    </row>
    <row r="77" spans="2:15">
      <c r="B77" s="76"/>
      <c r="C77" s="86"/>
      <c r="D77" s="86"/>
      <c r="E77" s="86"/>
      <c r="F77" s="86"/>
      <c r="G77" s="86"/>
      <c r="H77" s="76"/>
      <c r="I77" s="86"/>
      <c r="J77" s="86"/>
      <c r="K77" s="86"/>
      <c r="L77" s="86"/>
      <c r="M77" s="86"/>
      <c r="N77" s="86"/>
      <c r="O77" s="86"/>
    </row>
    <row r="78" spans="2:15">
      <c r="B78" s="76"/>
      <c r="C78" s="86"/>
      <c r="D78" s="86"/>
      <c r="E78" s="86"/>
      <c r="F78" s="86"/>
      <c r="G78" s="86"/>
      <c r="H78" s="76"/>
      <c r="I78" s="86"/>
      <c r="J78" s="86"/>
      <c r="K78" s="86"/>
      <c r="L78" s="86"/>
      <c r="M78" s="86"/>
      <c r="N78" s="86"/>
      <c r="O78" s="86"/>
    </row>
    <row r="79" spans="2:15">
      <c r="B79" s="76"/>
      <c r="C79" s="86"/>
      <c r="D79" s="86"/>
      <c r="E79" s="86"/>
      <c r="F79" s="86"/>
      <c r="G79" s="86"/>
      <c r="H79" s="76"/>
      <c r="I79" s="86"/>
      <c r="J79" s="86"/>
      <c r="K79" s="86"/>
      <c r="L79" s="86"/>
      <c r="M79" s="86"/>
      <c r="N79" s="86"/>
      <c r="O79" s="86"/>
    </row>
    <row r="80" spans="2:15">
      <c r="B80" s="76"/>
      <c r="C80" s="76"/>
      <c r="D80" s="76"/>
      <c r="E80" s="76"/>
      <c r="F80" s="76"/>
      <c r="G80" s="76"/>
      <c r="H80" s="76"/>
    </row>
    <row r="81" spans="2:14">
      <c r="B81" s="76"/>
      <c r="C81" s="76"/>
      <c r="D81" s="76"/>
      <c r="E81" s="76"/>
      <c r="F81" s="79" t="s">
        <v>78</v>
      </c>
      <c r="G81" s="80"/>
      <c r="H81" s="76"/>
    </row>
    <row r="82" spans="2:14">
      <c r="B82" s="76"/>
      <c r="C82" s="76"/>
      <c r="D82" s="76"/>
      <c r="E82" s="76"/>
      <c r="F82" s="76"/>
      <c r="G82" s="76"/>
      <c r="H82" s="76"/>
    </row>
    <row r="83" spans="2:14">
      <c r="B83" s="76"/>
      <c r="C83" s="76"/>
      <c r="D83" s="76"/>
      <c r="E83" s="76"/>
      <c r="F83" s="76"/>
      <c r="G83" s="76"/>
      <c r="H83" s="76"/>
    </row>
    <row r="84" spans="2:14">
      <c r="B84" s="76"/>
      <c r="C84" s="76"/>
      <c r="D84" s="76"/>
      <c r="E84" s="76"/>
      <c r="F84" s="76"/>
      <c r="G84" s="76"/>
      <c r="H84" s="76"/>
    </row>
    <row r="85" spans="2:14">
      <c r="B85" s="76"/>
      <c r="C85" s="76"/>
      <c r="D85" s="76"/>
      <c r="E85" s="76"/>
      <c r="F85" s="76"/>
      <c r="G85" s="76"/>
      <c r="H85" s="76"/>
    </row>
    <row r="86" spans="2:14">
      <c r="B86" s="76"/>
      <c r="C86" s="76"/>
      <c r="D86" s="76"/>
      <c r="E86" s="76"/>
      <c r="F86" s="76"/>
      <c r="G86" s="76"/>
      <c r="H86" s="76"/>
    </row>
    <row r="87" spans="2:14">
      <c r="B87" s="76"/>
      <c r="C87" s="76"/>
      <c r="D87" s="76"/>
      <c r="E87" s="76"/>
      <c r="F87" s="76"/>
      <c r="G87" s="76"/>
      <c r="H87" s="76"/>
    </row>
    <row r="88" spans="2:14">
      <c r="B88" s="76"/>
      <c r="C88" s="76"/>
      <c r="D88" s="76"/>
      <c r="E88" s="76"/>
      <c r="F88" s="76"/>
      <c r="G88" s="76"/>
      <c r="H88" s="76"/>
    </row>
    <row r="89" spans="2:14">
      <c r="B89" s="76"/>
      <c r="C89" s="76"/>
      <c r="D89" s="76"/>
      <c r="E89" s="76"/>
      <c r="F89" s="76"/>
      <c r="G89" s="76"/>
      <c r="H89" s="76"/>
    </row>
    <row r="93" spans="2:14">
      <c r="B93" s="4" t="s">
        <v>79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2:14">
      <c r="B94" s="78"/>
      <c r="C94" s="78"/>
      <c r="D94" s="78"/>
      <c r="E94" s="78"/>
      <c r="F94" s="78"/>
      <c r="G94" s="78"/>
    </row>
    <row r="95" spans="2:14">
      <c r="B95" s="78"/>
      <c r="C95" s="78"/>
      <c r="D95" s="78"/>
      <c r="E95" s="78"/>
      <c r="F95" s="78"/>
      <c r="G95" s="78"/>
    </row>
    <row r="96" spans="2:14">
      <c r="B96" s="76"/>
      <c r="C96" s="76"/>
      <c r="D96" s="76"/>
      <c r="E96" s="76"/>
      <c r="F96" s="76"/>
      <c r="G96" s="76"/>
    </row>
    <row r="97" spans="2:15">
      <c r="B97" s="76" t="s">
        <v>66</v>
      </c>
      <c r="C97" s="76"/>
      <c r="D97" s="76"/>
      <c r="E97" s="76"/>
      <c r="F97" s="76"/>
      <c r="G97" s="76"/>
      <c r="I97" s="76" t="s">
        <v>97</v>
      </c>
      <c r="J97" s="76"/>
      <c r="K97" s="76"/>
      <c r="L97" s="76"/>
      <c r="M97" s="76"/>
      <c r="N97" s="76"/>
      <c r="O97" s="76"/>
    </row>
    <row r="98" spans="2:15">
      <c r="C98" s="88" t="s">
        <v>67</v>
      </c>
      <c r="D98" s="88" t="s">
        <v>68</v>
      </c>
      <c r="E98" s="88" t="s">
        <v>69</v>
      </c>
      <c r="F98" s="88" t="s">
        <v>70</v>
      </c>
      <c r="G98" s="88" t="s">
        <v>71</v>
      </c>
      <c r="I98" s="86" t="s">
        <v>91</v>
      </c>
      <c r="J98" s="86" t="s">
        <v>100</v>
      </c>
      <c r="K98" s="86" t="s">
        <v>92</v>
      </c>
      <c r="L98" s="86" t="s">
        <v>93</v>
      </c>
      <c r="M98" s="86" t="s">
        <v>94</v>
      </c>
      <c r="N98" s="86" t="s">
        <v>95</v>
      </c>
      <c r="O98" s="86" t="s">
        <v>96</v>
      </c>
    </row>
    <row r="99" spans="2:15">
      <c r="C99" s="86"/>
      <c r="D99" s="86"/>
      <c r="E99" s="86"/>
      <c r="F99" s="86"/>
      <c r="G99" s="86"/>
      <c r="I99" s="86"/>
      <c r="J99" s="86"/>
      <c r="K99" s="86"/>
      <c r="L99" s="86"/>
      <c r="M99" s="86"/>
      <c r="N99" s="86"/>
      <c r="O99" s="86"/>
    </row>
    <row r="100" spans="2:15">
      <c r="C100" s="86"/>
      <c r="D100" s="86"/>
      <c r="E100" s="86"/>
      <c r="F100" s="86"/>
      <c r="G100" s="86"/>
      <c r="I100" s="86"/>
      <c r="J100" s="86"/>
      <c r="K100" s="86"/>
      <c r="L100" s="86"/>
      <c r="M100" s="86"/>
      <c r="N100" s="86"/>
      <c r="O100" s="86"/>
    </row>
    <row r="101" spans="2:15">
      <c r="C101" s="86"/>
      <c r="D101" s="86"/>
      <c r="E101" s="86"/>
      <c r="F101" s="86"/>
      <c r="G101" s="86"/>
      <c r="I101" s="86"/>
      <c r="J101" s="86"/>
      <c r="K101" s="86"/>
      <c r="L101" s="86"/>
      <c r="M101" s="86"/>
      <c r="N101" s="86"/>
      <c r="O101" s="86"/>
    </row>
    <row r="102" spans="2:15">
      <c r="C102" s="86"/>
      <c r="D102" s="86"/>
      <c r="E102" s="86"/>
      <c r="F102" s="86"/>
      <c r="G102" s="86"/>
      <c r="I102" s="81"/>
      <c r="J102" s="81"/>
      <c r="K102" s="81"/>
      <c r="L102" s="81"/>
      <c r="M102" s="81"/>
      <c r="N102" s="81"/>
      <c r="O102" s="81"/>
    </row>
    <row r="103" spans="2:15">
      <c r="B103" s="76"/>
      <c r="C103" s="76"/>
      <c r="D103" s="76"/>
      <c r="E103" s="76"/>
      <c r="F103" s="76"/>
      <c r="G103" s="76"/>
    </row>
    <row r="104" spans="2:15">
      <c r="B104" s="76"/>
      <c r="C104" s="76"/>
      <c r="D104" s="76"/>
      <c r="E104" s="83" t="s">
        <v>72</v>
      </c>
      <c r="F104" s="77"/>
      <c r="G104" s="78"/>
    </row>
    <row r="105" spans="2:15">
      <c r="B105" s="76"/>
      <c r="C105" s="76"/>
      <c r="D105" s="76"/>
      <c r="E105" s="76"/>
      <c r="F105" s="76"/>
      <c r="G105" s="76"/>
    </row>
    <row r="106" spans="2:15">
      <c r="B106" s="76"/>
      <c r="C106" s="76"/>
      <c r="D106" s="76"/>
      <c r="E106" s="83" t="s">
        <v>73</v>
      </c>
      <c r="G106" s="78"/>
    </row>
    <row r="107" spans="2:15">
      <c r="B107" s="76"/>
      <c r="C107" s="76"/>
      <c r="D107" s="76"/>
      <c r="E107" s="76"/>
      <c r="F107" s="76"/>
      <c r="G107" s="76"/>
    </row>
    <row r="111" spans="2:15">
      <c r="B111" s="4" t="s">
        <v>82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2:15">
      <c r="B112" s="78"/>
      <c r="C112" s="78"/>
      <c r="D112" s="78"/>
      <c r="E112" s="78"/>
      <c r="F112" s="78"/>
      <c r="G112" s="78"/>
      <c r="H112" s="7"/>
    </row>
    <row r="113" spans="2:8">
      <c r="B113" s="78"/>
      <c r="C113" s="78"/>
      <c r="D113" s="78"/>
      <c r="E113" s="78"/>
      <c r="F113" s="78"/>
      <c r="G113" s="78"/>
      <c r="H113" s="7"/>
    </row>
    <row r="114" spans="2:8">
      <c r="B114" s="7"/>
      <c r="C114" s="7"/>
      <c r="D114" s="7"/>
      <c r="E114" s="7"/>
      <c r="F114" s="7"/>
      <c r="G114" s="7"/>
      <c r="H114" s="7"/>
    </row>
    <row r="115" spans="2:8">
      <c r="B115" s="7"/>
      <c r="C115" s="7"/>
      <c r="D115" s="7"/>
      <c r="E115" s="7"/>
      <c r="F115" s="7"/>
      <c r="G115" s="7"/>
      <c r="H115" s="7"/>
    </row>
    <row r="116" spans="2:8">
      <c r="B116" s="7"/>
      <c r="C116" s="7"/>
      <c r="D116" s="7"/>
      <c r="E116" s="7"/>
      <c r="F116" s="7"/>
      <c r="G116" s="7"/>
      <c r="H116" s="7"/>
    </row>
    <row r="117" spans="2:8">
      <c r="B117" s="7"/>
      <c r="C117" s="7"/>
      <c r="D117" s="7"/>
      <c r="E117" s="7"/>
      <c r="F117" s="7"/>
      <c r="G117" s="7"/>
      <c r="H117" s="7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1AE42-296B-4D89-A327-91C0F489514E}">
  <dimension ref="A1:S378"/>
  <sheetViews>
    <sheetView showGridLines="0" zoomScaleNormal="100" workbookViewId="0"/>
  </sheetViews>
  <sheetFormatPr defaultColWidth="8.5" defaultRowHeight="14.25"/>
  <cols>
    <col min="1" max="1" width="5.375" style="11" customWidth="1"/>
    <col min="2" max="2" width="8.5" style="11"/>
    <col min="3" max="3" width="10.875" style="11" customWidth="1"/>
    <col min="4" max="4" width="8.5" style="11"/>
    <col min="5" max="5" width="9.375" style="11" customWidth="1"/>
    <col min="6" max="6" width="11.125" style="11" customWidth="1"/>
    <col min="7" max="7" width="9.625" style="11" customWidth="1"/>
    <col min="8" max="8" width="10.625" style="12" bestFit="1" customWidth="1"/>
    <col min="9" max="9" width="13" style="12" bestFit="1" customWidth="1"/>
    <col min="10" max="10" width="10" style="12" bestFit="1" customWidth="1"/>
    <col min="11" max="11" width="10" style="12" customWidth="1"/>
    <col min="12" max="12" width="11.625" style="12" bestFit="1" customWidth="1"/>
    <col min="13" max="13" width="8.375" style="12" bestFit="1" customWidth="1"/>
    <col min="14" max="14" width="14.5" style="13" bestFit="1" customWidth="1"/>
    <col min="15" max="15" width="10.5" style="12" bestFit="1" customWidth="1"/>
    <col min="16" max="17" width="14" style="12" bestFit="1" customWidth="1"/>
    <col min="18" max="18" width="13.125" style="14" bestFit="1" customWidth="1"/>
    <col min="19" max="19" width="11" style="11" bestFit="1" customWidth="1"/>
    <col min="20" max="16384" width="8.5" style="11"/>
  </cols>
  <sheetData>
    <row r="1" spans="1:1" ht="18.75">
      <c r="A1" s="120" t="s">
        <v>81</v>
      </c>
    </row>
    <row r="61" spans="2:12" ht="15">
      <c r="B61" s="4" t="s">
        <v>29</v>
      </c>
      <c r="C61" s="5"/>
      <c r="D61" s="5"/>
      <c r="E61" s="5"/>
      <c r="F61" s="5"/>
      <c r="G61" s="5"/>
      <c r="H61" s="5"/>
      <c r="I61" s="5"/>
      <c r="J61" s="5"/>
      <c r="K61" s="5"/>
      <c r="L61" s="5"/>
    </row>
    <row r="71" ht="12.75" customHeight="1"/>
    <row r="81" spans="2:19" ht="15">
      <c r="C81" s="124" t="s">
        <v>28</v>
      </c>
      <c r="D81" s="124"/>
      <c r="G81" s="123" t="s">
        <v>31</v>
      </c>
      <c r="H81" s="123"/>
      <c r="I81" s="15"/>
      <c r="J81" s="15"/>
      <c r="K81" s="15"/>
      <c r="M81" s="19"/>
      <c r="N81" s="14"/>
    </row>
    <row r="82" spans="2:19" ht="15">
      <c r="C82" s="11" t="s">
        <v>27</v>
      </c>
      <c r="D82" s="107">
        <v>0.02</v>
      </c>
      <c r="G82" s="15" t="s">
        <v>9</v>
      </c>
      <c r="H82" s="15" t="s">
        <v>10</v>
      </c>
      <c r="I82" s="15"/>
      <c r="J82" s="15"/>
      <c r="K82" s="15"/>
      <c r="M82" s="19"/>
      <c r="N82" s="14"/>
    </row>
    <row r="83" spans="2:19">
      <c r="C83" s="11" t="s">
        <v>11</v>
      </c>
      <c r="D83" s="105">
        <v>100</v>
      </c>
      <c r="G83" s="11">
        <v>90</v>
      </c>
      <c r="H83" s="16">
        <v>0.19</v>
      </c>
      <c r="J83" s="17"/>
      <c r="K83" s="11"/>
    </row>
    <row r="84" spans="2:19">
      <c r="C84" s="11" t="s">
        <v>12</v>
      </c>
      <c r="D84" s="105">
        <v>0.5</v>
      </c>
      <c r="G84" s="11">
        <v>100</v>
      </c>
      <c r="H84" s="16">
        <v>0.13</v>
      </c>
      <c r="J84" s="17"/>
      <c r="K84" s="11"/>
    </row>
    <row r="85" spans="2:19">
      <c r="C85" s="11" t="s">
        <v>13</v>
      </c>
      <c r="D85" s="18">
        <f>PI()</f>
        <v>3.1415926535897931</v>
      </c>
      <c r="G85" s="11">
        <v>110</v>
      </c>
      <c r="H85" s="16">
        <v>0.11</v>
      </c>
      <c r="J85" s="17"/>
      <c r="K85" s="11"/>
    </row>
    <row r="87" spans="2:19" ht="15">
      <c r="B87" s="15"/>
      <c r="H87" s="11"/>
      <c r="I87" s="11"/>
      <c r="J87" s="11"/>
      <c r="K87" s="11"/>
      <c r="L87" s="11"/>
      <c r="M87" s="11"/>
      <c r="N87" s="11"/>
      <c r="O87" s="11"/>
      <c r="P87" s="11"/>
      <c r="Q87" s="11"/>
      <c r="S87" s="20"/>
    </row>
    <row r="88" spans="2:19" ht="15">
      <c r="B88" s="122" t="s">
        <v>14</v>
      </c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1"/>
      <c r="N88" s="11"/>
      <c r="O88" s="11"/>
      <c r="P88" s="11"/>
      <c r="Q88" s="11"/>
      <c r="S88" s="20"/>
    </row>
    <row r="89" spans="2:19">
      <c r="C89" s="12"/>
      <c r="D89" s="12"/>
      <c r="E89" s="12"/>
      <c r="F89" s="12"/>
      <c r="G89" s="12"/>
      <c r="K89" s="13"/>
      <c r="L89" s="106" t="s">
        <v>101</v>
      </c>
      <c r="M89" s="106"/>
      <c r="N89" s="106"/>
      <c r="O89" s="11"/>
      <c r="P89" s="11"/>
      <c r="Q89" s="11"/>
      <c r="S89" s="20"/>
    </row>
    <row r="90" spans="2:19" ht="15">
      <c r="B90" s="15" t="s">
        <v>15</v>
      </c>
      <c r="C90" s="21" t="s">
        <v>16</v>
      </c>
      <c r="D90" s="21" t="s">
        <v>17</v>
      </c>
      <c r="E90" s="22" t="s">
        <v>18</v>
      </c>
      <c r="F90" s="21" t="s">
        <v>19</v>
      </c>
      <c r="G90" s="21" t="s">
        <v>20</v>
      </c>
      <c r="H90" s="22" t="s">
        <v>21</v>
      </c>
      <c r="I90" s="21" t="s">
        <v>22</v>
      </c>
      <c r="J90" s="23" t="s">
        <v>23</v>
      </c>
      <c r="K90" s="22" t="s">
        <v>24</v>
      </c>
      <c r="L90" s="108" t="s">
        <v>25</v>
      </c>
      <c r="M90" s="11"/>
      <c r="N90" s="11"/>
      <c r="O90" s="11"/>
      <c r="P90" s="11"/>
      <c r="Q90" s="11"/>
      <c r="S90" s="20"/>
    </row>
    <row r="91" spans="2:19">
      <c r="B91" s="11">
        <f t="shared" ref="B91:B125" si="0">B92-1</f>
        <v>50</v>
      </c>
      <c r="C91" s="93"/>
      <c r="D91" s="93"/>
      <c r="E91" s="94"/>
      <c r="F91" s="93"/>
      <c r="G91" s="93"/>
      <c r="H91" s="94"/>
      <c r="I91" s="93"/>
      <c r="J91" s="95"/>
      <c r="K91" s="94"/>
      <c r="L91" s="93">
        <v>30</v>
      </c>
      <c r="M91" s="11"/>
      <c r="N91" s="11"/>
      <c r="O91" s="11"/>
      <c r="P91" s="11"/>
      <c r="Q91" s="11"/>
      <c r="S91" s="20"/>
    </row>
    <row r="92" spans="2:19">
      <c r="B92" s="11">
        <f t="shared" si="0"/>
        <v>51</v>
      </c>
      <c r="C92" s="93"/>
      <c r="D92" s="93"/>
      <c r="E92" s="94"/>
      <c r="F92" s="93"/>
      <c r="G92" s="93"/>
      <c r="H92" s="94"/>
      <c r="I92" s="93"/>
      <c r="J92" s="95"/>
      <c r="K92" s="94"/>
      <c r="L92" s="93">
        <v>30</v>
      </c>
      <c r="M92" s="11"/>
      <c r="N92" s="11"/>
      <c r="O92" s="11"/>
      <c r="P92" s="11"/>
      <c r="Q92" s="11"/>
      <c r="S92" s="20"/>
    </row>
    <row r="93" spans="2:19">
      <c r="B93" s="11">
        <f t="shared" si="0"/>
        <v>52</v>
      </c>
      <c r="C93" s="93"/>
      <c r="D93" s="93"/>
      <c r="E93" s="94"/>
      <c r="F93" s="93"/>
      <c r="G93" s="93"/>
      <c r="H93" s="94"/>
      <c r="I93" s="93"/>
      <c r="J93" s="95"/>
      <c r="K93" s="94"/>
      <c r="L93" s="93">
        <v>30</v>
      </c>
      <c r="M93" s="11"/>
      <c r="N93" s="11"/>
      <c r="O93" s="11"/>
      <c r="P93" s="11"/>
      <c r="Q93" s="11"/>
      <c r="S93" s="20"/>
    </row>
    <row r="94" spans="2:19">
      <c r="B94" s="11">
        <f t="shared" si="0"/>
        <v>53</v>
      </c>
      <c r="C94" s="93"/>
      <c r="D94" s="93"/>
      <c r="E94" s="94"/>
      <c r="F94" s="93"/>
      <c r="G94" s="93"/>
      <c r="H94" s="94"/>
      <c r="I94" s="93"/>
      <c r="J94" s="95"/>
      <c r="K94" s="94"/>
      <c r="L94" s="93">
        <v>30</v>
      </c>
      <c r="M94" s="11"/>
      <c r="N94" s="11"/>
      <c r="O94" s="11"/>
      <c r="P94" s="11"/>
      <c r="Q94" s="11"/>
      <c r="S94" s="20"/>
    </row>
    <row r="95" spans="2:19">
      <c r="B95" s="11">
        <f t="shared" si="0"/>
        <v>54</v>
      </c>
      <c r="C95" s="93"/>
      <c r="D95" s="93"/>
      <c r="E95" s="94"/>
      <c r="F95" s="93"/>
      <c r="G95" s="93"/>
      <c r="H95" s="94"/>
      <c r="I95" s="93"/>
      <c r="J95" s="95"/>
      <c r="K95" s="94"/>
      <c r="L95" s="93">
        <v>30</v>
      </c>
      <c r="M95" s="11"/>
      <c r="N95" s="11"/>
      <c r="O95" s="11"/>
      <c r="P95" s="11"/>
      <c r="Q95" s="11"/>
      <c r="S95" s="20"/>
    </row>
    <row r="96" spans="2:19">
      <c r="B96" s="11">
        <f t="shared" si="0"/>
        <v>55</v>
      </c>
      <c r="C96" s="93"/>
      <c r="D96" s="93"/>
      <c r="E96" s="94"/>
      <c r="F96" s="93"/>
      <c r="G96" s="93"/>
      <c r="H96" s="94"/>
      <c r="I96" s="93"/>
      <c r="J96" s="95"/>
      <c r="K96" s="94"/>
      <c r="L96" s="93">
        <v>30</v>
      </c>
      <c r="M96" s="11"/>
      <c r="N96" s="11"/>
      <c r="O96" s="11"/>
      <c r="P96" s="11"/>
      <c r="Q96" s="11"/>
      <c r="S96" s="20"/>
    </row>
    <row r="97" spans="2:19">
      <c r="B97" s="11">
        <f t="shared" si="0"/>
        <v>56</v>
      </c>
      <c r="C97" s="93"/>
      <c r="D97" s="93"/>
      <c r="E97" s="94"/>
      <c r="F97" s="93"/>
      <c r="G97" s="93"/>
      <c r="H97" s="94"/>
      <c r="I97" s="93"/>
      <c r="J97" s="95"/>
      <c r="K97" s="94"/>
      <c r="L97" s="93">
        <v>30</v>
      </c>
      <c r="M97" s="11"/>
      <c r="N97" s="11"/>
      <c r="O97" s="11"/>
      <c r="P97" s="11"/>
      <c r="Q97" s="11"/>
      <c r="S97" s="20"/>
    </row>
    <row r="98" spans="2:19">
      <c r="B98" s="11">
        <f t="shared" si="0"/>
        <v>57</v>
      </c>
      <c r="C98" s="93"/>
      <c r="D98" s="93"/>
      <c r="E98" s="94"/>
      <c r="F98" s="93"/>
      <c r="G98" s="93"/>
      <c r="H98" s="94"/>
      <c r="I98" s="93"/>
      <c r="J98" s="95"/>
      <c r="K98" s="94"/>
      <c r="L98" s="93">
        <v>30</v>
      </c>
      <c r="M98" s="11"/>
      <c r="N98" s="11"/>
      <c r="O98" s="11"/>
      <c r="P98" s="11"/>
      <c r="Q98" s="11"/>
      <c r="S98" s="20"/>
    </row>
    <row r="99" spans="2:19">
      <c r="B99" s="11">
        <f t="shared" si="0"/>
        <v>58</v>
      </c>
      <c r="C99" s="93"/>
      <c r="D99" s="93"/>
      <c r="E99" s="94"/>
      <c r="F99" s="93"/>
      <c r="G99" s="93"/>
      <c r="H99" s="94"/>
      <c r="I99" s="93"/>
      <c r="J99" s="95"/>
      <c r="K99" s="94"/>
      <c r="L99" s="93">
        <v>30</v>
      </c>
      <c r="M99" s="11"/>
      <c r="N99" s="11"/>
      <c r="O99" s="11"/>
      <c r="P99" s="11"/>
      <c r="Q99" s="11"/>
      <c r="S99" s="20"/>
    </row>
    <row r="100" spans="2:19">
      <c r="B100" s="11">
        <f t="shared" si="0"/>
        <v>59</v>
      </c>
      <c r="C100" s="93"/>
      <c r="D100" s="93"/>
      <c r="E100" s="94"/>
      <c r="F100" s="93"/>
      <c r="G100" s="93"/>
      <c r="H100" s="94"/>
      <c r="I100" s="93"/>
      <c r="J100" s="95"/>
      <c r="K100" s="94"/>
      <c r="L100" s="93">
        <v>30</v>
      </c>
      <c r="M100" s="11"/>
      <c r="N100" s="11"/>
      <c r="O100" s="11"/>
      <c r="P100" s="11"/>
      <c r="Q100" s="11"/>
      <c r="S100" s="20"/>
    </row>
    <row r="101" spans="2:19">
      <c r="B101" s="11">
        <f t="shared" si="0"/>
        <v>60</v>
      </c>
      <c r="C101" s="93"/>
      <c r="D101" s="93"/>
      <c r="E101" s="94"/>
      <c r="F101" s="93"/>
      <c r="G101" s="93"/>
      <c r="H101" s="94"/>
      <c r="I101" s="93"/>
      <c r="J101" s="95"/>
      <c r="K101" s="94"/>
      <c r="L101" s="93">
        <v>30</v>
      </c>
      <c r="M101" s="11"/>
      <c r="N101" s="11"/>
      <c r="O101" s="11"/>
      <c r="P101" s="11"/>
      <c r="Q101" s="11"/>
      <c r="S101" s="20"/>
    </row>
    <row r="102" spans="2:19">
      <c r="B102" s="11">
        <f t="shared" si="0"/>
        <v>61</v>
      </c>
      <c r="C102" s="93"/>
      <c r="D102" s="93"/>
      <c r="E102" s="94"/>
      <c r="F102" s="93"/>
      <c r="G102" s="93"/>
      <c r="H102" s="94"/>
      <c r="I102" s="93"/>
      <c r="J102" s="95"/>
      <c r="K102" s="94"/>
      <c r="L102" s="93">
        <v>30</v>
      </c>
      <c r="M102" s="11"/>
      <c r="N102" s="11"/>
      <c r="O102" s="11"/>
      <c r="P102" s="11"/>
      <c r="Q102" s="11"/>
      <c r="S102" s="20"/>
    </row>
    <row r="103" spans="2:19">
      <c r="B103" s="11">
        <f t="shared" si="0"/>
        <v>62</v>
      </c>
      <c r="C103" s="93"/>
      <c r="D103" s="93"/>
      <c r="E103" s="94"/>
      <c r="F103" s="93"/>
      <c r="G103" s="93"/>
      <c r="H103" s="94"/>
      <c r="I103" s="93"/>
      <c r="J103" s="95"/>
      <c r="K103" s="94"/>
      <c r="L103" s="93">
        <v>30</v>
      </c>
      <c r="M103" s="11"/>
      <c r="N103" s="11"/>
      <c r="O103" s="11"/>
      <c r="P103" s="11"/>
      <c r="Q103" s="11"/>
      <c r="S103" s="20"/>
    </row>
    <row r="104" spans="2:19">
      <c r="B104" s="11">
        <f t="shared" si="0"/>
        <v>63</v>
      </c>
      <c r="C104" s="93"/>
      <c r="D104" s="93"/>
      <c r="E104" s="94"/>
      <c r="F104" s="93"/>
      <c r="G104" s="93"/>
      <c r="H104" s="94"/>
      <c r="I104" s="93"/>
      <c r="J104" s="95"/>
      <c r="K104" s="94"/>
      <c r="L104" s="93">
        <v>30</v>
      </c>
      <c r="M104" s="11"/>
      <c r="N104" s="11"/>
      <c r="O104" s="11"/>
      <c r="P104" s="11"/>
      <c r="Q104" s="11"/>
      <c r="S104" s="20"/>
    </row>
    <row r="105" spans="2:19">
      <c r="B105" s="11">
        <f t="shared" si="0"/>
        <v>64</v>
      </c>
      <c r="C105" s="93"/>
      <c r="D105" s="93"/>
      <c r="E105" s="94"/>
      <c r="F105" s="93"/>
      <c r="G105" s="93"/>
      <c r="H105" s="94"/>
      <c r="I105" s="93"/>
      <c r="J105" s="95"/>
      <c r="K105" s="94"/>
      <c r="L105" s="93">
        <v>30</v>
      </c>
      <c r="M105" s="11"/>
      <c r="N105" s="11"/>
      <c r="O105" s="11"/>
      <c r="P105" s="11"/>
      <c r="Q105" s="11"/>
      <c r="S105" s="20"/>
    </row>
    <row r="106" spans="2:19">
      <c r="B106" s="11">
        <f t="shared" si="0"/>
        <v>65</v>
      </c>
      <c r="C106" s="93"/>
      <c r="D106" s="93"/>
      <c r="E106" s="94"/>
      <c r="F106" s="93"/>
      <c r="G106" s="93"/>
      <c r="H106" s="94"/>
      <c r="I106" s="93"/>
      <c r="J106" s="95"/>
      <c r="K106" s="94"/>
      <c r="L106" s="93">
        <v>30</v>
      </c>
      <c r="M106" s="11"/>
      <c r="N106" s="11"/>
      <c r="O106" s="11"/>
      <c r="P106" s="11"/>
      <c r="Q106" s="11"/>
      <c r="S106" s="20"/>
    </row>
    <row r="107" spans="2:19">
      <c r="B107" s="11">
        <f t="shared" si="0"/>
        <v>66</v>
      </c>
      <c r="C107" s="93"/>
      <c r="D107" s="93"/>
      <c r="E107" s="94"/>
      <c r="F107" s="93"/>
      <c r="G107" s="93"/>
      <c r="H107" s="94"/>
      <c r="I107" s="93"/>
      <c r="J107" s="95"/>
      <c r="K107" s="94"/>
      <c r="L107" s="93">
        <v>30</v>
      </c>
      <c r="M107" s="11"/>
      <c r="N107" s="11"/>
      <c r="O107" s="11"/>
      <c r="P107" s="11"/>
      <c r="Q107" s="11"/>
      <c r="S107" s="20"/>
    </row>
    <row r="108" spans="2:19">
      <c r="B108" s="11">
        <f t="shared" si="0"/>
        <v>67</v>
      </c>
      <c r="C108" s="93"/>
      <c r="D108" s="93"/>
      <c r="E108" s="94"/>
      <c r="F108" s="93"/>
      <c r="G108" s="93"/>
      <c r="H108" s="94"/>
      <c r="I108" s="93"/>
      <c r="J108" s="95"/>
      <c r="K108" s="94"/>
      <c r="L108" s="93">
        <v>30</v>
      </c>
      <c r="M108" s="11"/>
      <c r="N108" s="11"/>
      <c r="O108" s="11"/>
      <c r="P108" s="11"/>
      <c r="Q108" s="11"/>
      <c r="S108" s="20"/>
    </row>
    <row r="109" spans="2:19">
      <c r="B109" s="11">
        <f t="shared" si="0"/>
        <v>68</v>
      </c>
      <c r="C109" s="93"/>
      <c r="D109" s="93"/>
      <c r="E109" s="94"/>
      <c r="F109" s="93"/>
      <c r="G109" s="93"/>
      <c r="H109" s="94"/>
      <c r="I109" s="93"/>
      <c r="J109" s="95"/>
      <c r="K109" s="94"/>
      <c r="L109" s="93">
        <v>30</v>
      </c>
      <c r="M109" s="11"/>
      <c r="N109" s="11"/>
      <c r="O109" s="11"/>
      <c r="P109" s="11"/>
      <c r="Q109" s="11"/>
      <c r="S109" s="20"/>
    </row>
    <row r="110" spans="2:19">
      <c r="B110" s="11">
        <f t="shared" si="0"/>
        <v>69</v>
      </c>
      <c r="C110" s="93"/>
      <c r="D110" s="93"/>
      <c r="E110" s="94"/>
      <c r="F110" s="93"/>
      <c r="G110" s="93"/>
      <c r="H110" s="94"/>
      <c r="I110" s="93"/>
      <c r="J110" s="95"/>
      <c r="K110" s="94"/>
      <c r="L110" s="93">
        <v>30</v>
      </c>
      <c r="M110" s="11"/>
      <c r="N110" s="11"/>
      <c r="O110" s="11"/>
      <c r="P110" s="11"/>
      <c r="Q110" s="11"/>
      <c r="S110" s="20"/>
    </row>
    <row r="111" spans="2:19">
      <c r="B111" s="11">
        <f t="shared" si="0"/>
        <v>70</v>
      </c>
      <c r="C111" s="93"/>
      <c r="D111" s="93"/>
      <c r="E111" s="94"/>
      <c r="F111" s="93"/>
      <c r="G111" s="93"/>
      <c r="H111" s="94"/>
      <c r="I111" s="93"/>
      <c r="J111" s="95"/>
      <c r="K111" s="94"/>
      <c r="L111" s="93">
        <v>30</v>
      </c>
      <c r="M111" s="11"/>
      <c r="N111" s="11"/>
      <c r="O111" s="11"/>
      <c r="P111" s="11"/>
      <c r="Q111" s="11"/>
      <c r="S111" s="20"/>
    </row>
    <row r="112" spans="2:19">
      <c r="B112" s="11">
        <f t="shared" si="0"/>
        <v>71</v>
      </c>
      <c r="C112" s="93"/>
      <c r="D112" s="93"/>
      <c r="E112" s="94"/>
      <c r="F112" s="93"/>
      <c r="G112" s="93"/>
      <c r="H112" s="94"/>
      <c r="I112" s="93"/>
      <c r="J112" s="95"/>
      <c r="K112" s="94"/>
      <c r="L112" s="93">
        <v>30</v>
      </c>
      <c r="M112" s="11"/>
      <c r="N112" s="11"/>
      <c r="O112" s="11"/>
      <c r="P112" s="11"/>
      <c r="Q112" s="11"/>
      <c r="S112" s="20"/>
    </row>
    <row r="113" spans="2:19">
      <c r="B113" s="11">
        <f t="shared" si="0"/>
        <v>72</v>
      </c>
      <c r="C113" s="93"/>
      <c r="D113" s="93"/>
      <c r="E113" s="94"/>
      <c r="F113" s="93"/>
      <c r="G113" s="93"/>
      <c r="H113" s="94"/>
      <c r="I113" s="93"/>
      <c r="J113" s="95"/>
      <c r="K113" s="94"/>
      <c r="L113" s="93">
        <v>30</v>
      </c>
      <c r="M113" s="11"/>
      <c r="N113" s="11"/>
      <c r="O113" s="11"/>
      <c r="P113" s="11"/>
      <c r="Q113" s="11"/>
      <c r="S113" s="20"/>
    </row>
    <row r="114" spans="2:19">
      <c r="B114" s="11">
        <f t="shared" si="0"/>
        <v>73</v>
      </c>
      <c r="C114" s="93"/>
      <c r="D114" s="93"/>
      <c r="E114" s="94"/>
      <c r="F114" s="93"/>
      <c r="G114" s="93"/>
      <c r="H114" s="94"/>
      <c r="I114" s="93"/>
      <c r="J114" s="95"/>
      <c r="K114" s="94"/>
      <c r="L114" s="93">
        <v>30</v>
      </c>
      <c r="M114" s="11"/>
      <c r="N114" s="11"/>
      <c r="O114" s="11"/>
      <c r="P114" s="11"/>
      <c r="Q114" s="11"/>
      <c r="S114" s="20"/>
    </row>
    <row r="115" spans="2:19">
      <c r="B115" s="11">
        <f t="shared" si="0"/>
        <v>74</v>
      </c>
      <c r="C115" s="93"/>
      <c r="D115" s="93"/>
      <c r="E115" s="94"/>
      <c r="F115" s="93"/>
      <c r="G115" s="93"/>
      <c r="H115" s="94"/>
      <c r="I115" s="93"/>
      <c r="J115" s="95"/>
      <c r="K115" s="94"/>
      <c r="L115" s="93">
        <v>30</v>
      </c>
      <c r="M115" s="11"/>
      <c r="N115" s="11"/>
      <c r="O115" s="11"/>
      <c r="P115" s="11"/>
      <c r="Q115" s="11"/>
      <c r="S115" s="20"/>
    </row>
    <row r="116" spans="2:19">
      <c r="B116" s="11">
        <f t="shared" si="0"/>
        <v>75</v>
      </c>
      <c r="C116" s="93"/>
      <c r="D116" s="93"/>
      <c r="E116" s="94"/>
      <c r="F116" s="93"/>
      <c r="G116" s="93"/>
      <c r="H116" s="94"/>
      <c r="I116" s="93"/>
      <c r="J116" s="95"/>
      <c r="K116" s="94"/>
      <c r="L116" s="93">
        <v>30</v>
      </c>
      <c r="M116" s="11"/>
      <c r="N116" s="11"/>
      <c r="O116" s="11"/>
      <c r="P116" s="11"/>
      <c r="Q116" s="11"/>
      <c r="S116" s="20"/>
    </row>
    <row r="117" spans="2:19">
      <c r="B117" s="11">
        <f t="shared" si="0"/>
        <v>76</v>
      </c>
      <c r="C117" s="93"/>
      <c r="D117" s="93"/>
      <c r="E117" s="94"/>
      <c r="F117" s="93"/>
      <c r="G117" s="93"/>
      <c r="H117" s="94"/>
      <c r="I117" s="93"/>
      <c r="J117" s="95"/>
      <c r="K117" s="94"/>
      <c r="L117" s="93">
        <v>30</v>
      </c>
      <c r="M117" s="11"/>
      <c r="N117" s="11"/>
      <c r="O117" s="11"/>
      <c r="P117" s="11"/>
      <c r="Q117" s="11"/>
      <c r="S117" s="20"/>
    </row>
    <row r="118" spans="2:19">
      <c r="B118" s="11">
        <f t="shared" si="0"/>
        <v>77</v>
      </c>
      <c r="C118" s="93"/>
      <c r="D118" s="93"/>
      <c r="E118" s="94"/>
      <c r="F118" s="93"/>
      <c r="G118" s="93"/>
      <c r="H118" s="94"/>
      <c r="I118" s="93"/>
      <c r="J118" s="95"/>
      <c r="K118" s="94"/>
      <c r="L118" s="93">
        <v>30</v>
      </c>
      <c r="M118" s="11"/>
      <c r="N118" s="11"/>
      <c r="O118" s="11"/>
      <c r="P118" s="11"/>
      <c r="Q118" s="11"/>
      <c r="S118" s="20"/>
    </row>
    <row r="119" spans="2:19">
      <c r="B119" s="11">
        <f t="shared" si="0"/>
        <v>78</v>
      </c>
      <c r="C119" s="93"/>
      <c r="D119" s="93"/>
      <c r="E119" s="94"/>
      <c r="F119" s="93"/>
      <c r="G119" s="93"/>
      <c r="H119" s="94"/>
      <c r="I119" s="93"/>
      <c r="J119" s="95"/>
      <c r="K119" s="94"/>
      <c r="L119" s="93">
        <v>30</v>
      </c>
      <c r="M119" s="11"/>
      <c r="N119" s="11"/>
      <c r="O119" s="11"/>
      <c r="P119" s="11"/>
      <c r="Q119" s="11"/>
      <c r="S119" s="20"/>
    </row>
    <row r="120" spans="2:19">
      <c r="B120" s="11">
        <f t="shared" si="0"/>
        <v>79</v>
      </c>
      <c r="C120" s="93"/>
      <c r="D120" s="93"/>
      <c r="E120" s="94"/>
      <c r="F120" s="93"/>
      <c r="G120" s="93"/>
      <c r="H120" s="94"/>
      <c r="I120" s="93"/>
      <c r="J120" s="95"/>
      <c r="K120" s="94"/>
      <c r="L120" s="93">
        <v>30</v>
      </c>
      <c r="M120" s="11"/>
      <c r="N120" s="11"/>
      <c r="O120" s="11"/>
      <c r="P120" s="11"/>
      <c r="Q120" s="11"/>
      <c r="S120" s="20"/>
    </row>
    <row r="121" spans="2:19">
      <c r="B121" s="11">
        <f t="shared" si="0"/>
        <v>80</v>
      </c>
      <c r="C121" s="93"/>
      <c r="D121" s="93"/>
      <c r="E121" s="94"/>
      <c r="F121" s="93"/>
      <c r="G121" s="93"/>
      <c r="H121" s="94"/>
      <c r="I121" s="93"/>
      <c r="J121" s="95"/>
      <c r="K121" s="94"/>
      <c r="L121" s="93">
        <v>30</v>
      </c>
      <c r="M121" s="11"/>
      <c r="N121" s="11"/>
      <c r="O121" s="11"/>
      <c r="P121" s="11"/>
      <c r="Q121" s="11"/>
      <c r="S121" s="20"/>
    </row>
    <row r="122" spans="2:19">
      <c r="B122" s="11">
        <f t="shared" si="0"/>
        <v>81</v>
      </c>
      <c r="C122" s="93"/>
      <c r="D122" s="93"/>
      <c r="E122" s="94"/>
      <c r="F122" s="93"/>
      <c r="G122" s="93"/>
      <c r="H122" s="94"/>
      <c r="I122" s="93"/>
      <c r="J122" s="95"/>
      <c r="K122" s="94"/>
      <c r="L122" s="93">
        <v>30</v>
      </c>
      <c r="M122" s="11"/>
      <c r="N122" s="11"/>
      <c r="O122" s="11"/>
      <c r="P122" s="11"/>
      <c r="Q122" s="11"/>
      <c r="S122" s="20"/>
    </row>
    <row r="123" spans="2:19">
      <c r="B123" s="11">
        <f t="shared" si="0"/>
        <v>82</v>
      </c>
      <c r="C123" s="93"/>
      <c r="D123" s="93"/>
      <c r="E123" s="94"/>
      <c r="F123" s="93"/>
      <c r="G123" s="93"/>
      <c r="H123" s="94"/>
      <c r="I123" s="93"/>
      <c r="J123" s="95"/>
      <c r="K123" s="94"/>
      <c r="L123" s="93">
        <v>30</v>
      </c>
      <c r="M123" s="11"/>
      <c r="N123" s="11"/>
      <c r="O123" s="11"/>
      <c r="P123" s="11"/>
      <c r="Q123" s="11"/>
      <c r="S123" s="20"/>
    </row>
    <row r="124" spans="2:19">
      <c r="B124" s="11">
        <f t="shared" si="0"/>
        <v>83</v>
      </c>
      <c r="C124" s="93"/>
      <c r="D124" s="93"/>
      <c r="E124" s="94"/>
      <c r="F124" s="93"/>
      <c r="G124" s="93"/>
      <c r="H124" s="94"/>
      <c r="I124" s="93"/>
      <c r="J124" s="95"/>
      <c r="K124" s="94"/>
      <c r="L124" s="93">
        <v>30</v>
      </c>
      <c r="M124" s="11"/>
      <c r="N124" s="11"/>
      <c r="O124" s="11"/>
      <c r="P124" s="11"/>
      <c r="Q124" s="11"/>
      <c r="S124" s="20"/>
    </row>
    <row r="125" spans="2:19">
      <c r="B125" s="11">
        <f t="shared" si="0"/>
        <v>84</v>
      </c>
      <c r="C125" s="93"/>
      <c r="D125" s="93"/>
      <c r="E125" s="94"/>
      <c r="F125" s="93"/>
      <c r="G125" s="93"/>
      <c r="H125" s="94"/>
      <c r="I125" s="93"/>
      <c r="J125" s="95"/>
      <c r="K125" s="94"/>
      <c r="L125" s="93">
        <v>30</v>
      </c>
      <c r="M125" s="11"/>
      <c r="N125" s="11"/>
      <c r="O125" s="11"/>
      <c r="P125" s="11"/>
      <c r="Q125" s="11"/>
      <c r="S125" s="20"/>
    </row>
    <row r="126" spans="2:19">
      <c r="B126" s="11">
        <v>85</v>
      </c>
      <c r="C126" s="93"/>
      <c r="D126" s="93"/>
      <c r="E126" s="94"/>
      <c r="F126" s="93"/>
      <c r="G126" s="93"/>
      <c r="H126" s="94"/>
      <c r="I126" s="93"/>
      <c r="J126" s="95"/>
      <c r="K126" s="94"/>
      <c r="L126" s="93">
        <v>30</v>
      </c>
      <c r="M126" s="11"/>
      <c r="N126" s="11"/>
      <c r="O126" s="11"/>
      <c r="P126" s="11"/>
      <c r="Q126" s="11"/>
      <c r="S126" s="20"/>
    </row>
    <row r="127" spans="2:19">
      <c r="B127" s="11">
        <v>86</v>
      </c>
      <c r="C127" s="93"/>
      <c r="D127" s="93"/>
      <c r="E127" s="94"/>
      <c r="F127" s="93"/>
      <c r="G127" s="93"/>
      <c r="H127" s="94"/>
      <c r="I127" s="93"/>
      <c r="J127" s="95"/>
      <c r="K127" s="94"/>
      <c r="L127" s="93">
        <v>30</v>
      </c>
      <c r="M127" s="11"/>
      <c r="N127" s="11"/>
      <c r="O127" s="11"/>
      <c r="P127" s="11"/>
      <c r="Q127" s="11"/>
      <c r="S127" s="20"/>
    </row>
    <row r="128" spans="2:19">
      <c r="B128" s="11">
        <v>87</v>
      </c>
      <c r="C128" s="93"/>
      <c r="D128" s="93"/>
      <c r="E128" s="94"/>
      <c r="F128" s="93"/>
      <c r="G128" s="93"/>
      <c r="H128" s="94"/>
      <c r="I128" s="93"/>
      <c r="J128" s="95"/>
      <c r="K128" s="94"/>
      <c r="L128" s="93">
        <v>30</v>
      </c>
      <c r="M128" s="11"/>
      <c r="N128" s="11"/>
      <c r="O128" s="11"/>
      <c r="P128" s="11"/>
      <c r="Q128" s="11"/>
      <c r="S128" s="20"/>
    </row>
    <row r="129" spans="2:19">
      <c r="B129" s="11">
        <v>88</v>
      </c>
      <c r="C129" s="93"/>
      <c r="D129" s="93"/>
      <c r="E129" s="94"/>
      <c r="F129" s="93"/>
      <c r="G129" s="93"/>
      <c r="H129" s="94"/>
      <c r="I129" s="93"/>
      <c r="J129" s="95"/>
      <c r="K129" s="94"/>
      <c r="L129" s="93">
        <v>30</v>
      </c>
      <c r="M129" s="11"/>
      <c r="N129" s="11"/>
      <c r="O129" s="11"/>
      <c r="P129" s="11"/>
      <c r="Q129" s="11"/>
      <c r="S129" s="20"/>
    </row>
    <row r="130" spans="2:19">
      <c r="B130" s="11">
        <v>89</v>
      </c>
      <c r="C130" s="93"/>
      <c r="D130" s="93"/>
      <c r="E130" s="94"/>
      <c r="F130" s="93"/>
      <c r="G130" s="93"/>
      <c r="H130" s="94"/>
      <c r="I130" s="93"/>
      <c r="J130" s="95"/>
      <c r="K130" s="94"/>
      <c r="L130" s="93">
        <v>30</v>
      </c>
      <c r="M130" s="11"/>
      <c r="N130" s="11"/>
      <c r="O130" s="11"/>
      <c r="P130" s="11"/>
      <c r="Q130" s="11"/>
      <c r="S130" s="20"/>
    </row>
    <row r="131" spans="2:19">
      <c r="B131" s="11">
        <v>90</v>
      </c>
      <c r="C131" s="93"/>
      <c r="D131" s="93"/>
      <c r="E131" s="94"/>
      <c r="F131" s="93"/>
      <c r="G131" s="93"/>
      <c r="H131" s="94"/>
      <c r="I131" s="93"/>
      <c r="J131" s="95"/>
      <c r="K131" s="94"/>
      <c r="L131" s="93">
        <v>30</v>
      </c>
      <c r="M131" s="11"/>
      <c r="N131" s="11"/>
      <c r="O131" s="11"/>
      <c r="P131" s="11"/>
      <c r="Q131" s="11"/>
      <c r="S131" s="20"/>
    </row>
    <row r="132" spans="2:19">
      <c r="B132" s="11">
        <v>91</v>
      </c>
      <c r="C132" s="93"/>
      <c r="D132" s="93"/>
      <c r="E132" s="94"/>
      <c r="F132" s="93"/>
      <c r="G132" s="93"/>
      <c r="H132" s="94"/>
      <c r="I132" s="93"/>
      <c r="J132" s="95"/>
      <c r="K132" s="94"/>
      <c r="L132" s="93">
        <v>30</v>
      </c>
      <c r="M132" s="11"/>
      <c r="N132" s="11"/>
      <c r="O132" s="11"/>
      <c r="P132" s="11"/>
      <c r="Q132" s="11"/>
      <c r="S132" s="20"/>
    </row>
    <row r="133" spans="2:19">
      <c r="B133" s="11">
        <v>92</v>
      </c>
      <c r="C133" s="93"/>
      <c r="D133" s="93"/>
      <c r="E133" s="94"/>
      <c r="F133" s="93"/>
      <c r="G133" s="93"/>
      <c r="H133" s="94"/>
      <c r="I133" s="93"/>
      <c r="J133" s="95"/>
      <c r="K133" s="94"/>
      <c r="L133" s="93">
        <v>30</v>
      </c>
      <c r="M133" s="11"/>
      <c r="N133" s="11"/>
      <c r="O133" s="11"/>
      <c r="P133" s="11"/>
      <c r="Q133" s="11"/>
      <c r="S133" s="20"/>
    </row>
    <row r="134" spans="2:19">
      <c r="B134" s="11">
        <v>93</v>
      </c>
      <c r="C134" s="93"/>
      <c r="D134" s="93"/>
      <c r="E134" s="94"/>
      <c r="F134" s="93"/>
      <c r="G134" s="93"/>
      <c r="H134" s="94"/>
      <c r="I134" s="93"/>
      <c r="J134" s="95"/>
      <c r="K134" s="94"/>
      <c r="L134" s="93">
        <v>30</v>
      </c>
      <c r="M134" s="11"/>
      <c r="N134" s="11"/>
      <c r="O134" s="11"/>
      <c r="P134" s="11"/>
      <c r="Q134" s="11"/>
      <c r="S134" s="20"/>
    </row>
    <row r="135" spans="2:19">
      <c r="B135" s="11">
        <v>94</v>
      </c>
      <c r="C135" s="93"/>
      <c r="D135" s="93"/>
      <c r="E135" s="94"/>
      <c r="F135" s="93"/>
      <c r="G135" s="93"/>
      <c r="H135" s="94"/>
      <c r="I135" s="93"/>
      <c r="J135" s="95"/>
      <c r="K135" s="94"/>
      <c r="L135" s="93">
        <v>30</v>
      </c>
      <c r="M135" s="11"/>
      <c r="N135" s="11"/>
      <c r="O135" s="11"/>
      <c r="P135" s="11"/>
      <c r="Q135" s="11"/>
      <c r="S135" s="20"/>
    </row>
    <row r="136" spans="2:19">
      <c r="B136" s="11">
        <v>95</v>
      </c>
      <c r="C136" s="93"/>
      <c r="D136" s="93"/>
      <c r="E136" s="94"/>
      <c r="F136" s="93"/>
      <c r="G136" s="93"/>
      <c r="H136" s="94"/>
      <c r="I136" s="93"/>
      <c r="J136" s="95"/>
      <c r="K136" s="94"/>
      <c r="L136" s="93">
        <v>30</v>
      </c>
      <c r="M136" s="11"/>
      <c r="N136" s="11"/>
      <c r="O136" s="11"/>
      <c r="P136" s="11"/>
      <c r="Q136" s="11"/>
      <c r="S136" s="20"/>
    </row>
    <row r="137" spans="2:19">
      <c r="B137" s="11">
        <v>96</v>
      </c>
      <c r="C137" s="93"/>
      <c r="D137" s="93"/>
      <c r="E137" s="94"/>
      <c r="F137" s="93"/>
      <c r="G137" s="93"/>
      <c r="H137" s="94"/>
      <c r="I137" s="93"/>
      <c r="J137" s="95"/>
      <c r="K137" s="97"/>
      <c r="L137" s="93">
        <v>30</v>
      </c>
      <c r="M137" s="11"/>
      <c r="N137" s="11"/>
      <c r="O137" s="11"/>
      <c r="P137" s="11"/>
      <c r="Q137" s="11"/>
      <c r="S137" s="20"/>
    </row>
    <row r="138" spans="2:19">
      <c r="B138" s="11">
        <v>97</v>
      </c>
      <c r="C138" s="96"/>
      <c r="D138" s="96"/>
      <c r="E138" s="97"/>
      <c r="F138" s="96"/>
      <c r="G138" s="96"/>
      <c r="H138" s="97"/>
      <c r="I138" s="96"/>
      <c r="J138" s="98"/>
      <c r="K138" s="97"/>
      <c r="L138" s="93">
        <v>30</v>
      </c>
      <c r="M138" s="11"/>
      <c r="N138" s="11"/>
      <c r="O138" s="11"/>
      <c r="P138" s="11"/>
      <c r="Q138" s="11"/>
      <c r="S138" s="20"/>
    </row>
    <row r="139" spans="2:19">
      <c r="B139" s="11">
        <v>98</v>
      </c>
      <c r="C139" s="96"/>
      <c r="D139" s="96"/>
      <c r="E139" s="97"/>
      <c r="F139" s="96"/>
      <c r="G139" s="96"/>
      <c r="H139" s="97"/>
      <c r="I139" s="96"/>
      <c r="J139" s="98"/>
      <c r="K139" s="97"/>
      <c r="L139" s="93">
        <v>30</v>
      </c>
      <c r="M139" s="11"/>
      <c r="N139" s="11"/>
      <c r="O139" s="11"/>
      <c r="P139" s="11"/>
      <c r="Q139" s="11"/>
      <c r="S139" s="20"/>
    </row>
    <row r="140" spans="2:19">
      <c r="B140" s="11">
        <v>99</v>
      </c>
      <c r="C140" s="96"/>
      <c r="D140" s="96"/>
      <c r="E140" s="97"/>
      <c r="F140" s="96"/>
      <c r="G140" s="96"/>
      <c r="H140" s="97"/>
      <c r="I140" s="96"/>
      <c r="J140" s="98"/>
      <c r="K140" s="97"/>
      <c r="L140" s="93">
        <v>30</v>
      </c>
      <c r="M140" s="11"/>
      <c r="N140" s="11"/>
      <c r="O140" s="11"/>
      <c r="P140" s="11"/>
      <c r="Q140" s="11"/>
      <c r="S140" s="20"/>
    </row>
    <row r="141" spans="2:19">
      <c r="B141" s="11">
        <v>100</v>
      </c>
      <c r="C141" s="96"/>
      <c r="D141" s="96"/>
      <c r="E141" s="97"/>
      <c r="F141" s="96"/>
      <c r="G141" s="96"/>
      <c r="H141" s="97"/>
      <c r="I141" s="96"/>
      <c r="J141" s="98"/>
      <c r="K141" s="97"/>
      <c r="L141" s="93">
        <v>30</v>
      </c>
      <c r="M141" s="11"/>
      <c r="N141" s="11"/>
      <c r="O141" s="11"/>
      <c r="P141" s="11"/>
      <c r="Q141" s="11"/>
      <c r="S141" s="20"/>
    </row>
    <row r="142" spans="2:19">
      <c r="B142" s="11">
        <v>101</v>
      </c>
      <c r="C142" s="96"/>
      <c r="D142" s="96"/>
      <c r="E142" s="97"/>
      <c r="F142" s="96"/>
      <c r="G142" s="96"/>
      <c r="H142" s="97"/>
      <c r="I142" s="96"/>
      <c r="J142" s="98"/>
      <c r="K142" s="97"/>
      <c r="L142" s="93">
        <v>30</v>
      </c>
      <c r="M142" s="11"/>
      <c r="N142" s="11"/>
      <c r="O142" s="11"/>
      <c r="P142" s="11"/>
      <c r="Q142" s="11"/>
      <c r="S142" s="20"/>
    </row>
    <row r="143" spans="2:19">
      <c r="B143" s="11">
        <v>102</v>
      </c>
      <c r="C143" s="93"/>
      <c r="D143" s="93"/>
      <c r="E143" s="94"/>
      <c r="F143" s="93"/>
      <c r="G143" s="93"/>
      <c r="H143" s="94"/>
      <c r="I143" s="93"/>
      <c r="J143" s="95"/>
      <c r="K143" s="97"/>
      <c r="L143" s="112">
        <v>30</v>
      </c>
      <c r="M143" s="11"/>
      <c r="N143" s="11"/>
      <c r="O143" s="11"/>
      <c r="P143" s="11"/>
      <c r="Q143" s="11"/>
      <c r="S143" s="20"/>
    </row>
    <row r="144" spans="2:19">
      <c r="B144" s="11">
        <v>103</v>
      </c>
      <c r="C144" s="93"/>
      <c r="D144" s="93"/>
      <c r="E144" s="94"/>
      <c r="F144" s="93"/>
      <c r="G144" s="93"/>
      <c r="H144" s="94"/>
      <c r="I144" s="93"/>
      <c r="J144" s="95"/>
      <c r="K144" s="94"/>
      <c r="L144" s="112">
        <v>30</v>
      </c>
      <c r="M144" s="11"/>
      <c r="N144" s="11"/>
      <c r="O144" s="11"/>
      <c r="P144" s="11"/>
      <c r="Q144" s="11"/>
      <c r="S144" s="20"/>
    </row>
    <row r="145" spans="2:19" ht="15" thickBot="1">
      <c r="B145" s="11">
        <v>104</v>
      </c>
      <c r="C145" s="93"/>
      <c r="D145" s="93"/>
      <c r="E145" s="94"/>
      <c r="F145" s="93"/>
      <c r="G145" s="93"/>
      <c r="H145" s="94"/>
      <c r="I145" s="93"/>
      <c r="J145" s="95"/>
      <c r="K145" s="94"/>
      <c r="L145" s="112">
        <v>30</v>
      </c>
      <c r="M145" s="11"/>
      <c r="N145" s="11"/>
      <c r="O145" s="11"/>
      <c r="P145" s="11"/>
      <c r="Q145" s="11"/>
      <c r="S145" s="20"/>
    </row>
    <row r="146" spans="2:19">
      <c r="B146" s="25">
        <v>105</v>
      </c>
      <c r="C146" s="99"/>
      <c r="D146" s="99"/>
      <c r="E146" s="100"/>
      <c r="F146" s="99"/>
      <c r="G146" s="99"/>
      <c r="H146" s="100"/>
      <c r="I146" s="99"/>
      <c r="J146" s="101"/>
      <c r="K146" s="100"/>
      <c r="L146" s="114">
        <v>30</v>
      </c>
      <c r="M146" s="11"/>
      <c r="N146" s="11"/>
      <c r="O146" s="11"/>
      <c r="P146" s="11"/>
      <c r="Q146" s="11"/>
      <c r="S146" s="20"/>
    </row>
    <row r="147" spans="2:19">
      <c r="B147" s="26">
        <v>106</v>
      </c>
      <c r="C147" s="96"/>
      <c r="D147" s="96"/>
      <c r="E147" s="97"/>
      <c r="F147" s="96"/>
      <c r="G147" s="96"/>
      <c r="H147" s="97"/>
      <c r="I147" s="96"/>
      <c r="J147" s="98"/>
      <c r="K147" s="97"/>
      <c r="L147" s="112">
        <v>30</v>
      </c>
      <c r="M147" s="11"/>
      <c r="N147" s="11"/>
      <c r="O147" s="11"/>
      <c r="P147" s="11"/>
      <c r="Q147" s="11"/>
      <c r="S147" s="20"/>
    </row>
    <row r="148" spans="2:19" ht="15" thickBot="1">
      <c r="B148" s="27">
        <v>107</v>
      </c>
      <c r="C148" s="102"/>
      <c r="D148" s="102"/>
      <c r="E148" s="103"/>
      <c r="F148" s="102"/>
      <c r="G148" s="102"/>
      <c r="H148" s="103"/>
      <c r="I148" s="102"/>
      <c r="J148" s="104"/>
      <c r="K148" s="103"/>
      <c r="L148" s="113">
        <v>30</v>
      </c>
      <c r="M148" s="11"/>
      <c r="N148" s="11"/>
      <c r="O148" s="11"/>
      <c r="P148" s="11"/>
      <c r="Q148" s="11"/>
      <c r="S148" s="20"/>
    </row>
    <row r="149" spans="2:19">
      <c r="B149" s="11">
        <v>108</v>
      </c>
      <c r="C149" s="93"/>
      <c r="D149" s="93"/>
      <c r="E149" s="94"/>
      <c r="F149" s="93"/>
      <c r="G149" s="93"/>
      <c r="H149" s="94"/>
      <c r="I149" s="93"/>
      <c r="J149" s="95"/>
      <c r="K149" s="94"/>
      <c r="L149" s="112">
        <v>30</v>
      </c>
      <c r="M149" s="11"/>
      <c r="N149" s="11"/>
      <c r="O149" s="11"/>
      <c r="P149" s="11"/>
      <c r="Q149" s="11"/>
      <c r="S149" s="20"/>
    </row>
    <row r="150" spans="2:19">
      <c r="B150" s="11">
        <v>109</v>
      </c>
      <c r="C150" s="93"/>
      <c r="D150" s="93"/>
      <c r="E150" s="94"/>
      <c r="F150" s="93"/>
      <c r="G150" s="93"/>
      <c r="H150" s="94"/>
      <c r="I150" s="93"/>
      <c r="J150" s="95"/>
      <c r="K150" s="94"/>
      <c r="L150" s="112">
        <v>30</v>
      </c>
      <c r="M150" s="11"/>
      <c r="N150" s="11"/>
      <c r="O150" s="11"/>
      <c r="P150" s="11"/>
      <c r="Q150" s="11"/>
      <c r="S150" s="20"/>
    </row>
    <row r="151" spans="2:19">
      <c r="B151" s="11">
        <v>110</v>
      </c>
      <c r="C151" s="93"/>
      <c r="D151" s="93"/>
      <c r="E151" s="94"/>
      <c r="F151" s="93"/>
      <c r="G151" s="93"/>
      <c r="H151" s="94"/>
      <c r="I151" s="93"/>
      <c r="J151" s="95"/>
      <c r="K151" s="94"/>
      <c r="L151" s="112">
        <v>30</v>
      </c>
      <c r="M151" s="11"/>
      <c r="N151" s="11"/>
      <c r="O151" s="11"/>
      <c r="P151" s="11"/>
      <c r="Q151" s="11"/>
      <c r="S151" s="20"/>
    </row>
    <row r="152" spans="2:19">
      <c r="B152" s="11">
        <v>111</v>
      </c>
      <c r="C152" s="93"/>
      <c r="D152" s="93"/>
      <c r="E152" s="94"/>
      <c r="F152" s="93"/>
      <c r="G152" s="93"/>
      <c r="H152" s="94"/>
      <c r="I152" s="93"/>
      <c r="J152" s="95"/>
      <c r="K152" s="94"/>
      <c r="L152" s="112">
        <v>30</v>
      </c>
      <c r="M152" s="11"/>
      <c r="N152" s="11"/>
      <c r="O152" s="11"/>
      <c r="P152" s="11"/>
      <c r="Q152" s="11"/>
      <c r="S152" s="20"/>
    </row>
    <row r="153" spans="2:19">
      <c r="B153" s="11">
        <v>112</v>
      </c>
      <c r="C153" s="93"/>
      <c r="D153" s="93"/>
      <c r="E153" s="94"/>
      <c r="F153" s="93"/>
      <c r="G153" s="93"/>
      <c r="H153" s="94"/>
      <c r="I153" s="93"/>
      <c r="J153" s="95"/>
      <c r="K153" s="94"/>
      <c r="L153" s="112">
        <v>30</v>
      </c>
      <c r="M153" s="11"/>
      <c r="N153" s="11"/>
      <c r="O153" s="11"/>
      <c r="P153" s="11"/>
      <c r="Q153" s="11"/>
      <c r="S153" s="20"/>
    </row>
    <row r="154" spans="2:19">
      <c r="B154" s="11">
        <v>113</v>
      </c>
      <c r="C154" s="93"/>
      <c r="D154" s="93"/>
      <c r="E154" s="94"/>
      <c r="F154" s="93"/>
      <c r="G154" s="93"/>
      <c r="H154" s="94"/>
      <c r="I154" s="93"/>
      <c r="J154" s="95"/>
      <c r="K154" s="94"/>
      <c r="L154" s="93">
        <v>30</v>
      </c>
      <c r="M154" s="11"/>
      <c r="N154" s="11"/>
      <c r="O154" s="11"/>
      <c r="P154" s="11"/>
      <c r="Q154" s="11"/>
      <c r="S154" s="20"/>
    </row>
    <row r="155" spans="2:19">
      <c r="B155" s="11">
        <v>114</v>
      </c>
      <c r="C155" s="93"/>
      <c r="D155" s="93"/>
      <c r="E155" s="94"/>
      <c r="F155" s="93"/>
      <c r="G155" s="93"/>
      <c r="H155" s="94"/>
      <c r="I155" s="93"/>
      <c r="J155" s="95"/>
      <c r="K155" s="94"/>
      <c r="L155" s="93">
        <v>30</v>
      </c>
      <c r="M155" s="11"/>
      <c r="N155" s="11"/>
      <c r="O155" s="11"/>
      <c r="P155" s="11"/>
      <c r="Q155" s="11"/>
      <c r="S155" s="20"/>
    </row>
    <row r="156" spans="2:19">
      <c r="B156" s="11">
        <v>115</v>
      </c>
      <c r="C156" s="93"/>
      <c r="D156" s="93"/>
      <c r="E156" s="94"/>
      <c r="F156" s="93"/>
      <c r="G156" s="93"/>
      <c r="H156" s="94"/>
      <c r="I156" s="93"/>
      <c r="J156" s="95"/>
      <c r="K156" s="94"/>
      <c r="L156" s="93">
        <v>30</v>
      </c>
      <c r="M156" s="11"/>
      <c r="N156" s="11"/>
      <c r="O156" s="11"/>
      <c r="P156" s="11"/>
      <c r="Q156" s="11"/>
      <c r="S156" s="20"/>
    </row>
    <row r="157" spans="2:19">
      <c r="B157" s="11">
        <v>116</v>
      </c>
      <c r="C157" s="93"/>
      <c r="D157" s="93"/>
      <c r="E157" s="94"/>
      <c r="F157" s="93"/>
      <c r="G157" s="93"/>
      <c r="H157" s="94"/>
      <c r="I157" s="93"/>
      <c r="J157" s="95"/>
      <c r="K157" s="94"/>
      <c r="L157" s="93">
        <v>30</v>
      </c>
      <c r="M157" s="11"/>
      <c r="N157" s="11"/>
      <c r="O157" s="11"/>
      <c r="P157" s="11"/>
      <c r="Q157" s="11"/>
      <c r="S157" s="20"/>
    </row>
    <row r="158" spans="2:19">
      <c r="B158" s="11">
        <v>117</v>
      </c>
      <c r="C158" s="93"/>
      <c r="D158" s="93"/>
      <c r="E158" s="94"/>
      <c r="F158" s="93"/>
      <c r="G158" s="93"/>
      <c r="H158" s="94"/>
      <c r="I158" s="93"/>
      <c r="J158" s="95"/>
      <c r="K158" s="94"/>
      <c r="L158" s="93">
        <v>30</v>
      </c>
      <c r="M158" s="11"/>
      <c r="N158" s="11"/>
      <c r="O158" s="11"/>
      <c r="P158" s="11"/>
      <c r="Q158" s="11"/>
      <c r="S158" s="20"/>
    </row>
    <row r="159" spans="2:19">
      <c r="B159" s="11">
        <v>118</v>
      </c>
      <c r="C159" s="93"/>
      <c r="D159" s="93"/>
      <c r="E159" s="94"/>
      <c r="F159" s="93"/>
      <c r="G159" s="93"/>
      <c r="H159" s="94"/>
      <c r="I159" s="93"/>
      <c r="J159" s="95"/>
      <c r="K159" s="94"/>
      <c r="L159" s="93">
        <v>30</v>
      </c>
      <c r="M159" s="11"/>
      <c r="N159" s="11"/>
      <c r="O159" s="11"/>
      <c r="P159" s="11"/>
      <c r="Q159" s="11"/>
      <c r="S159" s="20"/>
    </row>
    <row r="160" spans="2:19">
      <c r="B160" s="11">
        <v>119</v>
      </c>
      <c r="C160" s="93"/>
      <c r="D160" s="93"/>
      <c r="E160" s="94"/>
      <c r="F160" s="93"/>
      <c r="G160" s="93"/>
      <c r="H160" s="94"/>
      <c r="I160" s="93"/>
      <c r="J160" s="95"/>
      <c r="K160" s="94"/>
      <c r="L160" s="93">
        <v>30</v>
      </c>
      <c r="M160" s="11"/>
      <c r="N160" s="11"/>
      <c r="O160" s="11"/>
      <c r="P160" s="11"/>
      <c r="Q160" s="11"/>
      <c r="S160" s="20"/>
    </row>
    <row r="161" spans="2:19">
      <c r="B161" s="11">
        <v>120</v>
      </c>
      <c r="C161" s="93"/>
      <c r="D161" s="93"/>
      <c r="E161" s="94"/>
      <c r="F161" s="93"/>
      <c r="G161" s="93"/>
      <c r="H161" s="94"/>
      <c r="I161" s="93"/>
      <c r="J161" s="95"/>
      <c r="K161" s="94"/>
      <c r="L161" s="93">
        <v>30</v>
      </c>
      <c r="M161" s="11"/>
      <c r="N161" s="11"/>
      <c r="O161" s="11"/>
      <c r="P161" s="11"/>
      <c r="Q161" s="11"/>
      <c r="S161" s="20"/>
    </row>
    <row r="162" spans="2:19">
      <c r="B162" s="11">
        <v>121</v>
      </c>
      <c r="C162" s="93"/>
      <c r="D162" s="93"/>
      <c r="E162" s="94"/>
      <c r="F162" s="93"/>
      <c r="G162" s="93"/>
      <c r="H162" s="94"/>
      <c r="I162" s="93"/>
      <c r="J162" s="95"/>
      <c r="K162" s="94"/>
      <c r="L162" s="93">
        <v>30</v>
      </c>
      <c r="M162" s="11"/>
      <c r="N162" s="11"/>
      <c r="O162" s="11"/>
      <c r="P162" s="11"/>
      <c r="Q162" s="11"/>
      <c r="S162" s="20"/>
    </row>
    <row r="163" spans="2:19">
      <c r="B163" s="11">
        <v>122</v>
      </c>
      <c r="C163" s="93"/>
      <c r="D163" s="93"/>
      <c r="E163" s="94"/>
      <c r="F163" s="93"/>
      <c r="G163" s="93"/>
      <c r="H163" s="94"/>
      <c r="I163" s="93"/>
      <c r="J163" s="95"/>
      <c r="K163" s="94"/>
      <c r="L163" s="93">
        <v>30</v>
      </c>
      <c r="M163" s="11"/>
      <c r="N163" s="11"/>
      <c r="O163" s="11"/>
      <c r="P163" s="11"/>
      <c r="Q163" s="11"/>
      <c r="S163" s="20"/>
    </row>
    <row r="164" spans="2:19">
      <c r="B164" s="11">
        <v>123</v>
      </c>
      <c r="C164" s="93"/>
      <c r="D164" s="93"/>
      <c r="E164" s="94"/>
      <c r="F164" s="93"/>
      <c r="G164" s="93"/>
      <c r="H164" s="94"/>
      <c r="I164" s="93"/>
      <c r="J164" s="95"/>
      <c r="K164" s="94"/>
      <c r="L164" s="93">
        <v>30</v>
      </c>
      <c r="M164" s="11"/>
      <c r="N164" s="11"/>
      <c r="O164" s="11"/>
      <c r="P164" s="11"/>
      <c r="Q164" s="11"/>
      <c r="S164" s="20"/>
    </row>
    <row r="165" spans="2:19">
      <c r="B165" s="11">
        <v>124</v>
      </c>
      <c r="C165" s="93"/>
      <c r="D165" s="93"/>
      <c r="E165" s="94"/>
      <c r="F165" s="93"/>
      <c r="G165" s="93"/>
      <c r="H165" s="94"/>
      <c r="I165" s="93"/>
      <c r="J165" s="95"/>
      <c r="K165" s="94"/>
      <c r="L165" s="93">
        <v>30</v>
      </c>
      <c r="M165" s="11"/>
      <c r="N165" s="11"/>
      <c r="O165" s="11"/>
      <c r="P165" s="11"/>
      <c r="Q165" s="11"/>
      <c r="S165" s="20"/>
    </row>
    <row r="166" spans="2:19">
      <c r="B166" s="11">
        <v>125</v>
      </c>
      <c r="C166" s="93"/>
      <c r="D166" s="93"/>
      <c r="E166" s="94"/>
      <c r="F166" s="93"/>
      <c r="G166" s="93"/>
      <c r="H166" s="94"/>
      <c r="I166" s="93"/>
      <c r="J166" s="95"/>
      <c r="K166" s="94"/>
      <c r="L166" s="93">
        <v>30</v>
      </c>
      <c r="M166" s="11"/>
      <c r="N166" s="11"/>
      <c r="O166" s="11"/>
      <c r="P166" s="11"/>
      <c r="Q166" s="11"/>
      <c r="S166" s="20"/>
    </row>
    <row r="167" spans="2:19">
      <c r="B167" s="11">
        <v>126</v>
      </c>
      <c r="C167" s="93"/>
      <c r="D167" s="93"/>
      <c r="E167" s="94"/>
      <c r="F167" s="93"/>
      <c r="G167" s="93"/>
      <c r="H167" s="94"/>
      <c r="I167" s="93"/>
      <c r="J167" s="95"/>
      <c r="K167" s="94"/>
      <c r="L167" s="93">
        <v>30</v>
      </c>
      <c r="M167" s="11"/>
      <c r="N167" s="11"/>
      <c r="O167" s="11"/>
      <c r="P167" s="11"/>
      <c r="Q167" s="11"/>
      <c r="S167" s="20"/>
    </row>
    <row r="168" spans="2:19">
      <c r="B168" s="11">
        <v>127</v>
      </c>
      <c r="C168" s="93"/>
      <c r="D168" s="93"/>
      <c r="E168" s="94"/>
      <c r="F168" s="93"/>
      <c r="G168" s="93"/>
      <c r="H168" s="94"/>
      <c r="I168" s="93"/>
      <c r="J168" s="95"/>
      <c r="K168" s="94"/>
      <c r="L168" s="93">
        <v>30</v>
      </c>
      <c r="M168" s="11"/>
      <c r="N168" s="11"/>
      <c r="O168" s="11"/>
      <c r="P168" s="11"/>
      <c r="Q168" s="11"/>
      <c r="S168" s="20"/>
    </row>
    <row r="169" spans="2:19">
      <c r="B169" s="11">
        <v>128</v>
      </c>
      <c r="C169" s="93"/>
      <c r="D169" s="93"/>
      <c r="E169" s="94"/>
      <c r="F169" s="93"/>
      <c r="G169" s="93"/>
      <c r="H169" s="94"/>
      <c r="I169" s="93"/>
      <c r="J169" s="95"/>
      <c r="K169" s="94"/>
      <c r="L169" s="93">
        <v>30</v>
      </c>
      <c r="M169" s="11"/>
      <c r="N169" s="11"/>
      <c r="O169" s="11"/>
      <c r="P169" s="11"/>
      <c r="Q169" s="11"/>
      <c r="S169" s="20"/>
    </row>
    <row r="170" spans="2:19">
      <c r="B170" s="11">
        <v>129</v>
      </c>
      <c r="C170" s="93"/>
      <c r="D170" s="93"/>
      <c r="E170" s="94"/>
      <c r="F170" s="93"/>
      <c r="G170" s="93"/>
      <c r="H170" s="94"/>
      <c r="I170" s="93"/>
      <c r="J170" s="95"/>
      <c r="K170" s="94"/>
      <c r="L170" s="93">
        <v>30</v>
      </c>
      <c r="M170" s="11"/>
      <c r="N170" s="11"/>
      <c r="O170" s="11"/>
      <c r="P170" s="11"/>
      <c r="Q170" s="11"/>
      <c r="S170" s="20"/>
    </row>
    <row r="171" spans="2:19">
      <c r="B171" s="11">
        <v>130</v>
      </c>
      <c r="C171" s="93"/>
      <c r="D171" s="93"/>
      <c r="E171" s="94"/>
      <c r="F171" s="93"/>
      <c r="G171" s="93"/>
      <c r="H171" s="94"/>
      <c r="I171" s="93"/>
      <c r="J171" s="95"/>
      <c r="K171" s="94"/>
      <c r="L171" s="93">
        <v>30</v>
      </c>
      <c r="M171" s="11"/>
      <c r="N171" s="11"/>
      <c r="O171" s="11"/>
      <c r="P171" s="11"/>
      <c r="Q171" s="11"/>
      <c r="S171" s="20"/>
    </row>
    <row r="172" spans="2:19">
      <c r="B172" s="11">
        <v>131</v>
      </c>
      <c r="C172" s="93"/>
      <c r="D172" s="93"/>
      <c r="E172" s="94"/>
      <c r="F172" s="93"/>
      <c r="G172" s="93"/>
      <c r="H172" s="94"/>
      <c r="I172" s="93"/>
      <c r="J172" s="95"/>
      <c r="K172" s="94"/>
      <c r="L172" s="93">
        <v>30</v>
      </c>
      <c r="M172" s="11"/>
      <c r="N172" s="11"/>
      <c r="O172" s="11"/>
      <c r="P172" s="11"/>
      <c r="Q172" s="11"/>
      <c r="S172" s="20"/>
    </row>
    <row r="173" spans="2:19">
      <c r="B173" s="11">
        <v>132</v>
      </c>
      <c r="C173" s="93"/>
      <c r="D173" s="93"/>
      <c r="E173" s="94"/>
      <c r="F173" s="93"/>
      <c r="G173" s="93"/>
      <c r="H173" s="94"/>
      <c r="I173" s="93"/>
      <c r="J173" s="95"/>
      <c r="K173" s="94"/>
      <c r="L173" s="93">
        <v>30</v>
      </c>
      <c r="M173" s="11"/>
      <c r="N173" s="11"/>
      <c r="O173" s="11"/>
      <c r="P173" s="11"/>
      <c r="Q173" s="11"/>
      <c r="S173" s="20"/>
    </row>
    <row r="174" spans="2:19">
      <c r="B174" s="11">
        <v>133</v>
      </c>
      <c r="C174" s="93"/>
      <c r="D174" s="93"/>
      <c r="E174" s="94"/>
      <c r="F174" s="93"/>
      <c r="G174" s="93"/>
      <c r="H174" s="94"/>
      <c r="I174" s="93"/>
      <c r="J174" s="95"/>
      <c r="K174" s="94"/>
      <c r="L174" s="93">
        <v>30</v>
      </c>
      <c r="M174" s="11"/>
      <c r="N174" s="11"/>
      <c r="O174" s="11"/>
      <c r="P174" s="11"/>
      <c r="Q174" s="11"/>
      <c r="S174" s="20"/>
    </row>
    <row r="175" spans="2:19">
      <c r="B175" s="11">
        <v>134</v>
      </c>
      <c r="C175" s="93"/>
      <c r="D175" s="93"/>
      <c r="E175" s="94"/>
      <c r="F175" s="93"/>
      <c r="G175" s="93"/>
      <c r="H175" s="94"/>
      <c r="I175" s="93"/>
      <c r="J175" s="95"/>
      <c r="K175" s="94"/>
      <c r="L175" s="93">
        <v>30</v>
      </c>
      <c r="M175" s="11"/>
      <c r="N175" s="11"/>
      <c r="O175" s="11"/>
      <c r="P175" s="11"/>
      <c r="Q175" s="11"/>
      <c r="S175" s="20"/>
    </row>
    <row r="176" spans="2:19">
      <c r="B176" s="11">
        <v>135</v>
      </c>
      <c r="C176" s="93"/>
      <c r="D176" s="93"/>
      <c r="E176" s="94"/>
      <c r="F176" s="93"/>
      <c r="G176" s="93"/>
      <c r="H176" s="94"/>
      <c r="I176" s="93"/>
      <c r="J176" s="95"/>
      <c r="K176" s="94"/>
      <c r="L176" s="93">
        <v>30</v>
      </c>
      <c r="M176" s="11"/>
      <c r="N176" s="11"/>
      <c r="O176" s="11"/>
      <c r="P176" s="11"/>
      <c r="Q176" s="11"/>
      <c r="S176" s="20"/>
    </row>
    <row r="177" spans="2:19">
      <c r="B177" s="11">
        <v>136</v>
      </c>
      <c r="C177" s="93"/>
      <c r="D177" s="93"/>
      <c r="E177" s="94"/>
      <c r="F177" s="93"/>
      <c r="G177" s="93"/>
      <c r="H177" s="94"/>
      <c r="I177" s="93"/>
      <c r="J177" s="95"/>
      <c r="K177" s="94"/>
      <c r="L177" s="93">
        <v>30</v>
      </c>
      <c r="M177" s="11"/>
      <c r="N177" s="11"/>
      <c r="O177" s="11"/>
      <c r="P177" s="11"/>
      <c r="Q177" s="11"/>
      <c r="S177" s="20"/>
    </row>
    <row r="178" spans="2:19">
      <c r="B178" s="11">
        <v>137</v>
      </c>
      <c r="C178" s="93"/>
      <c r="D178" s="93"/>
      <c r="E178" s="94"/>
      <c r="F178" s="93"/>
      <c r="G178" s="93"/>
      <c r="H178" s="94"/>
      <c r="I178" s="93"/>
      <c r="J178" s="95"/>
      <c r="K178" s="94"/>
      <c r="L178" s="93">
        <v>30</v>
      </c>
      <c r="M178" s="11"/>
      <c r="N178" s="11"/>
      <c r="O178" s="11"/>
      <c r="P178" s="11"/>
      <c r="Q178" s="11"/>
      <c r="S178" s="20"/>
    </row>
    <row r="179" spans="2:19">
      <c r="B179" s="11">
        <v>138</v>
      </c>
      <c r="C179" s="93"/>
      <c r="D179" s="93"/>
      <c r="E179" s="94"/>
      <c r="F179" s="93"/>
      <c r="G179" s="93"/>
      <c r="H179" s="94"/>
      <c r="I179" s="93"/>
      <c r="J179" s="95"/>
      <c r="K179" s="94"/>
      <c r="L179" s="93">
        <v>30</v>
      </c>
      <c r="M179" s="11"/>
      <c r="N179" s="11"/>
      <c r="O179" s="11"/>
      <c r="P179" s="11"/>
      <c r="Q179" s="11"/>
      <c r="S179" s="20"/>
    </row>
    <row r="180" spans="2:19">
      <c r="B180" s="11">
        <v>139</v>
      </c>
      <c r="C180" s="93"/>
      <c r="D180" s="93"/>
      <c r="E180" s="94"/>
      <c r="F180" s="93"/>
      <c r="G180" s="93"/>
      <c r="H180" s="94"/>
      <c r="I180" s="93"/>
      <c r="J180" s="95"/>
      <c r="K180" s="94"/>
      <c r="L180" s="93">
        <v>30</v>
      </c>
      <c r="M180" s="11"/>
      <c r="N180" s="11"/>
      <c r="O180" s="11"/>
      <c r="P180" s="11"/>
      <c r="Q180" s="11"/>
      <c r="S180" s="20"/>
    </row>
    <row r="181" spans="2:19">
      <c r="B181" s="11">
        <v>140</v>
      </c>
      <c r="C181" s="93"/>
      <c r="D181" s="93"/>
      <c r="E181" s="94"/>
      <c r="F181" s="93"/>
      <c r="G181" s="93"/>
      <c r="H181" s="94"/>
      <c r="I181" s="93"/>
      <c r="J181" s="95"/>
      <c r="K181" s="94"/>
      <c r="L181" s="93">
        <v>30</v>
      </c>
      <c r="M181" s="11"/>
      <c r="N181" s="11"/>
      <c r="O181" s="11"/>
      <c r="P181" s="11"/>
      <c r="Q181" s="11"/>
      <c r="S181" s="20"/>
    </row>
    <row r="182" spans="2:19">
      <c r="B182" s="11">
        <v>141</v>
      </c>
      <c r="C182" s="93"/>
      <c r="D182" s="93"/>
      <c r="E182" s="94"/>
      <c r="F182" s="93"/>
      <c r="G182" s="93"/>
      <c r="H182" s="94"/>
      <c r="I182" s="93"/>
      <c r="J182" s="95"/>
      <c r="K182" s="94"/>
      <c r="L182" s="93">
        <v>30</v>
      </c>
      <c r="M182" s="11"/>
      <c r="N182" s="11"/>
      <c r="O182" s="11"/>
      <c r="P182" s="11"/>
      <c r="Q182" s="11"/>
      <c r="S182" s="20"/>
    </row>
    <row r="183" spans="2:19">
      <c r="B183" s="11">
        <v>142</v>
      </c>
      <c r="C183" s="93"/>
      <c r="D183" s="93"/>
      <c r="E183" s="94"/>
      <c r="F183" s="93"/>
      <c r="G183" s="93"/>
      <c r="H183" s="94"/>
      <c r="I183" s="93"/>
      <c r="J183" s="95"/>
      <c r="K183" s="94"/>
      <c r="L183" s="93">
        <v>30</v>
      </c>
      <c r="M183" s="11"/>
      <c r="N183" s="11"/>
      <c r="O183" s="11"/>
      <c r="P183" s="11"/>
      <c r="Q183" s="11"/>
      <c r="S183" s="20"/>
    </row>
    <row r="184" spans="2:19">
      <c r="B184" s="11">
        <v>143</v>
      </c>
      <c r="C184" s="93"/>
      <c r="D184" s="93"/>
      <c r="E184" s="94"/>
      <c r="F184" s="93"/>
      <c r="G184" s="93"/>
      <c r="H184" s="94"/>
      <c r="I184" s="93"/>
      <c r="J184" s="95"/>
      <c r="K184" s="94"/>
      <c r="L184" s="93">
        <v>30</v>
      </c>
      <c r="M184" s="11"/>
      <c r="N184" s="11"/>
      <c r="O184" s="11"/>
      <c r="P184" s="11"/>
      <c r="Q184" s="11"/>
      <c r="S184" s="20"/>
    </row>
    <row r="185" spans="2:19">
      <c r="B185" s="11">
        <v>144</v>
      </c>
      <c r="C185" s="93"/>
      <c r="D185" s="93"/>
      <c r="E185" s="94"/>
      <c r="F185" s="93"/>
      <c r="G185" s="93"/>
      <c r="H185" s="94"/>
      <c r="I185" s="93"/>
      <c r="J185" s="95"/>
      <c r="K185" s="94"/>
      <c r="L185" s="93">
        <v>30</v>
      </c>
      <c r="M185" s="11"/>
      <c r="N185" s="11"/>
      <c r="O185" s="11"/>
      <c r="P185" s="11"/>
      <c r="Q185" s="11"/>
      <c r="S185" s="20"/>
    </row>
    <row r="186" spans="2:19">
      <c r="B186" s="11">
        <v>145</v>
      </c>
      <c r="C186" s="93"/>
      <c r="D186" s="93"/>
      <c r="E186" s="94"/>
      <c r="F186" s="93"/>
      <c r="G186" s="93"/>
      <c r="H186" s="94"/>
      <c r="I186" s="93"/>
      <c r="J186" s="95"/>
      <c r="K186" s="94"/>
      <c r="L186" s="93">
        <v>30</v>
      </c>
      <c r="M186" s="11"/>
      <c r="N186" s="11"/>
      <c r="O186" s="11"/>
      <c r="P186" s="11"/>
      <c r="Q186" s="11"/>
      <c r="S186" s="20"/>
    </row>
    <row r="187" spans="2:19">
      <c r="B187" s="11">
        <v>146</v>
      </c>
      <c r="C187" s="93"/>
      <c r="D187" s="93"/>
      <c r="E187" s="94"/>
      <c r="F187" s="93"/>
      <c r="G187" s="93"/>
      <c r="H187" s="94"/>
      <c r="I187" s="93"/>
      <c r="J187" s="95"/>
      <c r="K187" s="94"/>
      <c r="L187" s="93">
        <v>30</v>
      </c>
      <c r="M187" s="11"/>
      <c r="N187" s="11"/>
      <c r="O187" s="11"/>
      <c r="P187" s="11"/>
      <c r="Q187" s="11"/>
      <c r="S187" s="20"/>
    </row>
    <row r="188" spans="2:19">
      <c r="B188" s="11">
        <v>147</v>
      </c>
      <c r="C188" s="93"/>
      <c r="D188" s="93"/>
      <c r="E188" s="94"/>
      <c r="F188" s="93"/>
      <c r="G188" s="93"/>
      <c r="H188" s="94"/>
      <c r="I188" s="93"/>
      <c r="J188" s="95"/>
      <c r="K188" s="94"/>
      <c r="L188" s="93">
        <v>30</v>
      </c>
      <c r="M188" s="11"/>
      <c r="N188" s="11"/>
      <c r="O188" s="11"/>
      <c r="P188" s="11"/>
      <c r="Q188" s="11"/>
      <c r="S188" s="20"/>
    </row>
    <row r="189" spans="2:19">
      <c r="B189" s="11">
        <v>148</v>
      </c>
      <c r="C189" s="93"/>
      <c r="D189" s="93"/>
      <c r="E189" s="94"/>
      <c r="F189" s="93"/>
      <c r="G189" s="93"/>
      <c r="H189" s="94"/>
      <c r="I189" s="93"/>
      <c r="J189" s="95"/>
      <c r="K189" s="94"/>
      <c r="L189" s="93">
        <v>30</v>
      </c>
      <c r="M189" s="11"/>
      <c r="N189" s="11"/>
      <c r="O189" s="11"/>
      <c r="P189" s="11"/>
      <c r="Q189" s="11"/>
      <c r="S189" s="20"/>
    </row>
    <row r="190" spans="2:19">
      <c r="B190" s="11">
        <v>149</v>
      </c>
      <c r="C190" s="93"/>
      <c r="D190" s="93"/>
      <c r="E190" s="94"/>
      <c r="F190" s="93"/>
      <c r="G190" s="93"/>
      <c r="H190" s="94"/>
      <c r="I190" s="93"/>
      <c r="J190" s="95"/>
      <c r="K190" s="94"/>
      <c r="L190" s="93">
        <v>30</v>
      </c>
      <c r="M190" s="11"/>
      <c r="N190" s="11"/>
      <c r="O190" s="11"/>
      <c r="P190" s="11"/>
      <c r="Q190" s="11"/>
      <c r="S190" s="20"/>
    </row>
    <row r="191" spans="2:19">
      <c r="B191" s="11">
        <v>150</v>
      </c>
      <c r="C191" s="93"/>
      <c r="D191" s="93"/>
      <c r="E191" s="94"/>
      <c r="F191" s="93"/>
      <c r="G191" s="93"/>
      <c r="H191" s="94"/>
      <c r="I191" s="93"/>
      <c r="J191" s="95"/>
      <c r="K191" s="94"/>
      <c r="L191" s="93">
        <v>30</v>
      </c>
      <c r="M191" s="11"/>
      <c r="N191" s="11"/>
      <c r="O191" s="11"/>
      <c r="P191" s="11"/>
      <c r="Q191" s="11"/>
      <c r="S191" s="20"/>
    </row>
    <row r="192" spans="2:19">
      <c r="B192" s="11">
        <v>151</v>
      </c>
      <c r="C192" s="93"/>
      <c r="D192" s="93"/>
      <c r="E192" s="94"/>
      <c r="F192" s="93"/>
      <c r="G192" s="93"/>
      <c r="H192" s="94"/>
      <c r="I192" s="93"/>
      <c r="J192" s="95"/>
      <c r="K192" s="94"/>
      <c r="L192" s="93">
        <v>30</v>
      </c>
      <c r="M192" s="11"/>
      <c r="N192" s="11"/>
      <c r="O192" s="11"/>
      <c r="P192" s="11"/>
      <c r="Q192" s="11"/>
      <c r="S192" s="20"/>
    </row>
    <row r="193" spans="2:19">
      <c r="B193" s="11">
        <v>152</v>
      </c>
      <c r="C193" s="93"/>
      <c r="D193" s="93"/>
      <c r="E193" s="94"/>
      <c r="F193" s="93"/>
      <c r="G193" s="93"/>
      <c r="H193" s="94"/>
      <c r="I193" s="93"/>
      <c r="J193" s="95"/>
      <c r="K193" s="94"/>
      <c r="L193" s="93">
        <v>30</v>
      </c>
      <c r="M193" s="11"/>
      <c r="N193" s="11"/>
      <c r="O193" s="11"/>
      <c r="P193" s="11"/>
      <c r="Q193" s="11"/>
      <c r="S193" s="20"/>
    </row>
    <row r="194" spans="2:19">
      <c r="B194" s="11">
        <v>153</v>
      </c>
      <c r="C194" s="93"/>
      <c r="D194" s="93"/>
      <c r="E194" s="94"/>
      <c r="F194" s="93"/>
      <c r="G194" s="93"/>
      <c r="H194" s="94"/>
      <c r="I194" s="93"/>
      <c r="J194" s="95"/>
      <c r="K194" s="94"/>
      <c r="L194" s="93">
        <v>30</v>
      </c>
      <c r="M194" s="11"/>
      <c r="N194" s="11"/>
      <c r="O194" s="11"/>
      <c r="P194" s="11"/>
      <c r="Q194" s="11"/>
      <c r="S194" s="20"/>
    </row>
    <row r="195" spans="2:19">
      <c r="B195" s="11">
        <v>154</v>
      </c>
      <c r="C195" s="93"/>
      <c r="D195" s="93"/>
      <c r="E195" s="94"/>
      <c r="F195" s="93"/>
      <c r="G195" s="93"/>
      <c r="H195" s="94"/>
      <c r="I195" s="93"/>
      <c r="J195" s="95"/>
      <c r="K195" s="94"/>
      <c r="L195" s="93">
        <v>30</v>
      </c>
      <c r="M195" s="11"/>
      <c r="N195" s="11"/>
      <c r="O195" s="11"/>
      <c r="P195" s="11"/>
      <c r="Q195" s="11"/>
      <c r="S195" s="20"/>
    </row>
    <row r="196" spans="2:19">
      <c r="B196" s="11">
        <v>155</v>
      </c>
      <c r="C196" s="93"/>
      <c r="D196" s="93"/>
      <c r="E196" s="94"/>
      <c r="F196" s="93"/>
      <c r="G196" s="93"/>
      <c r="H196" s="94"/>
      <c r="I196" s="93"/>
      <c r="J196" s="95"/>
      <c r="K196" s="94"/>
      <c r="L196" s="93">
        <v>30</v>
      </c>
      <c r="M196" s="11"/>
      <c r="N196" s="11"/>
      <c r="O196" s="11"/>
      <c r="P196" s="11"/>
      <c r="Q196" s="11"/>
      <c r="S196" s="20"/>
    </row>
    <row r="197" spans="2:19">
      <c r="B197" s="11">
        <v>156</v>
      </c>
      <c r="C197" s="93"/>
      <c r="D197" s="93"/>
      <c r="E197" s="94"/>
      <c r="F197" s="93"/>
      <c r="G197" s="93"/>
      <c r="H197" s="94"/>
      <c r="I197" s="93"/>
      <c r="J197" s="95"/>
      <c r="K197" s="94"/>
      <c r="L197" s="93">
        <v>30</v>
      </c>
      <c r="M197" s="11"/>
      <c r="N197" s="11"/>
      <c r="O197" s="11"/>
      <c r="P197" s="11"/>
      <c r="Q197" s="11"/>
      <c r="S197" s="20"/>
    </row>
    <row r="198" spans="2:19">
      <c r="B198" s="11">
        <v>157</v>
      </c>
      <c r="C198" s="93"/>
      <c r="D198" s="93"/>
      <c r="E198" s="94"/>
      <c r="F198" s="93"/>
      <c r="G198" s="93"/>
      <c r="H198" s="94"/>
      <c r="I198" s="93"/>
      <c r="J198" s="95"/>
      <c r="K198" s="94"/>
      <c r="L198" s="93">
        <v>30</v>
      </c>
      <c r="M198" s="11"/>
      <c r="N198" s="11"/>
      <c r="O198" s="11"/>
      <c r="P198" s="11"/>
      <c r="Q198" s="11"/>
      <c r="S198" s="20"/>
    </row>
    <row r="199" spans="2:19">
      <c r="B199" s="11">
        <v>158</v>
      </c>
      <c r="C199" s="93"/>
      <c r="D199" s="93"/>
      <c r="E199" s="94"/>
      <c r="F199" s="93"/>
      <c r="G199" s="93"/>
      <c r="H199" s="94"/>
      <c r="I199" s="93"/>
      <c r="J199" s="95"/>
      <c r="K199" s="94"/>
      <c r="L199" s="93">
        <v>30</v>
      </c>
      <c r="M199" s="11"/>
      <c r="N199" s="11"/>
      <c r="O199" s="11"/>
      <c r="P199" s="11"/>
      <c r="Q199" s="11"/>
      <c r="S199" s="20"/>
    </row>
    <row r="200" spans="2:19">
      <c r="B200" s="11">
        <v>159</v>
      </c>
      <c r="C200" s="93"/>
      <c r="D200" s="93"/>
      <c r="E200" s="94"/>
      <c r="F200" s="93"/>
      <c r="G200" s="93"/>
      <c r="H200" s="94"/>
      <c r="I200" s="93"/>
      <c r="J200" s="95"/>
      <c r="K200" s="94"/>
      <c r="L200" s="93">
        <v>30</v>
      </c>
      <c r="M200" s="11"/>
      <c r="N200" s="11"/>
      <c r="O200" s="11"/>
      <c r="P200" s="11"/>
      <c r="Q200" s="11"/>
      <c r="S200" s="20"/>
    </row>
    <row r="201" spans="2:19">
      <c r="B201" s="11">
        <v>160</v>
      </c>
      <c r="C201" s="93"/>
      <c r="D201" s="93"/>
      <c r="E201" s="94"/>
      <c r="F201" s="93"/>
      <c r="G201" s="93"/>
      <c r="H201" s="94"/>
      <c r="I201" s="93"/>
      <c r="J201" s="95"/>
      <c r="K201" s="94"/>
      <c r="L201" s="93">
        <v>30</v>
      </c>
      <c r="M201" s="11"/>
      <c r="N201" s="11"/>
      <c r="O201" s="11"/>
      <c r="P201" s="11"/>
      <c r="Q201" s="11"/>
      <c r="S201" s="20"/>
    </row>
    <row r="202" spans="2:19">
      <c r="B202" s="11">
        <v>161</v>
      </c>
      <c r="C202" s="93"/>
      <c r="D202" s="93"/>
      <c r="E202" s="94"/>
      <c r="F202" s="93"/>
      <c r="G202" s="93"/>
      <c r="H202" s="94"/>
      <c r="I202" s="93"/>
      <c r="J202" s="95"/>
      <c r="K202" s="94"/>
      <c r="L202" s="93">
        <v>30</v>
      </c>
      <c r="M202" s="11"/>
      <c r="N202" s="11"/>
      <c r="O202" s="11"/>
      <c r="P202" s="11"/>
      <c r="Q202" s="11"/>
      <c r="S202" s="20"/>
    </row>
    <row r="203" spans="2:19">
      <c r="B203" s="11">
        <v>162</v>
      </c>
      <c r="C203" s="93"/>
      <c r="D203" s="93"/>
      <c r="E203" s="94"/>
      <c r="F203" s="93"/>
      <c r="G203" s="93"/>
      <c r="H203" s="94"/>
      <c r="I203" s="93"/>
      <c r="J203" s="95"/>
      <c r="K203" s="94"/>
      <c r="L203" s="93">
        <v>30</v>
      </c>
      <c r="M203" s="11"/>
      <c r="N203" s="11"/>
      <c r="O203" s="11"/>
      <c r="P203" s="11"/>
      <c r="Q203" s="11"/>
      <c r="S203" s="20"/>
    </row>
    <row r="204" spans="2:19">
      <c r="B204" s="11">
        <v>163</v>
      </c>
      <c r="C204" s="93"/>
      <c r="D204" s="93"/>
      <c r="E204" s="94"/>
      <c r="F204" s="93"/>
      <c r="G204" s="93"/>
      <c r="H204" s="94"/>
      <c r="I204" s="93"/>
      <c r="J204" s="95"/>
      <c r="K204" s="94"/>
      <c r="L204" s="93">
        <v>30</v>
      </c>
      <c r="M204" s="11"/>
      <c r="N204" s="11"/>
      <c r="O204" s="11"/>
      <c r="P204" s="11"/>
      <c r="Q204" s="11"/>
      <c r="S204" s="20"/>
    </row>
    <row r="205" spans="2:19">
      <c r="B205" s="11">
        <v>164</v>
      </c>
      <c r="C205" s="93"/>
      <c r="D205" s="93"/>
      <c r="E205" s="94"/>
      <c r="F205" s="93"/>
      <c r="G205" s="93"/>
      <c r="H205" s="94"/>
      <c r="I205" s="93"/>
      <c r="J205" s="95"/>
      <c r="K205" s="94"/>
      <c r="L205" s="93">
        <v>30</v>
      </c>
      <c r="M205" s="11"/>
      <c r="N205" s="11"/>
      <c r="O205" s="11"/>
      <c r="P205" s="11"/>
      <c r="Q205" s="11"/>
      <c r="S205" s="20"/>
    </row>
    <row r="206" spans="2:19">
      <c r="B206" s="11">
        <v>165</v>
      </c>
      <c r="C206" s="93"/>
      <c r="D206" s="93"/>
      <c r="E206" s="94"/>
      <c r="F206" s="93"/>
      <c r="G206" s="93"/>
      <c r="H206" s="94"/>
      <c r="I206" s="93"/>
      <c r="J206" s="95"/>
      <c r="K206" s="94"/>
      <c r="L206" s="93">
        <v>30</v>
      </c>
      <c r="M206" s="11"/>
      <c r="N206" s="11"/>
      <c r="O206" s="11"/>
      <c r="P206" s="11"/>
      <c r="Q206" s="11"/>
      <c r="S206" s="20"/>
    </row>
    <row r="207" spans="2:19">
      <c r="B207" s="11">
        <v>166</v>
      </c>
      <c r="C207" s="93"/>
      <c r="D207" s="93"/>
      <c r="E207" s="94"/>
      <c r="F207" s="93"/>
      <c r="G207" s="93"/>
      <c r="H207" s="94"/>
      <c r="I207" s="93"/>
      <c r="J207" s="95"/>
      <c r="K207" s="94"/>
      <c r="L207" s="93">
        <v>30</v>
      </c>
      <c r="M207" s="11"/>
      <c r="N207" s="11"/>
      <c r="O207" s="11"/>
      <c r="P207" s="11"/>
      <c r="Q207" s="11"/>
      <c r="S207" s="20"/>
    </row>
    <row r="208" spans="2:19">
      <c r="B208" s="11">
        <v>167</v>
      </c>
      <c r="C208" s="93"/>
      <c r="D208" s="93"/>
      <c r="E208" s="94"/>
      <c r="F208" s="93"/>
      <c r="G208" s="93"/>
      <c r="H208" s="94"/>
      <c r="I208" s="93"/>
      <c r="J208" s="95"/>
      <c r="K208" s="94"/>
      <c r="L208" s="93">
        <v>30</v>
      </c>
      <c r="M208" s="11"/>
      <c r="N208" s="11"/>
      <c r="O208" s="11"/>
      <c r="P208" s="11"/>
      <c r="Q208" s="11"/>
      <c r="S208" s="20"/>
    </row>
    <row r="209" spans="2:12">
      <c r="B209" s="11">
        <v>168</v>
      </c>
      <c r="C209" s="93"/>
      <c r="D209" s="93"/>
      <c r="E209" s="94"/>
      <c r="F209" s="93"/>
      <c r="G209" s="93"/>
      <c r="H209" s="94"/>
      <c r="I209" s="93"/>
      <c r="J209" s="95"/>
      <c r="K209" s="94"/>
      <c r="L209" s="93">
        <v>30</v>
      </c>
    </row>
    <row r="210" spans="2:12">
      <c r="B210" s="11">
        <v>169</v>
      </c>
      <c r="C210" s="93"/>
      <c r="D210" s="93"/>
      <c r="E210" s="94"/>
      <c r="F210" s="93"/>
      <c r="G210" s="93"/>
      <c r="H210" s="94"/>
      <c r="I210" s="93"/>
      <c r="J210" s="95"/>
      <c r="K210" s="94"/>
      <c r="L210" s="93">
        <v>30</v>
      </c>
    </row>
    <row r="211" spans="2:12">
      <c r="B211" s="11">
        <v>170</v>
      </c>
      <c r="C211" s="93"/>
      <c r="D211" s="93"/>
      <c r="E211" s="94"/>
      <c r="F211" s="93"/>
      <c r="G211" s="93"/>
      <c r="H211" s="94"/>
      <c r="I211" s="93"/>
      <c r="J211" s="95"/>
      <c r="K211" s="94"/>
      <c r="L211" s="93">
        <v>30</v>
      </c>
    </row>
    <row r="226" spans="2:12" ht="15">
      <c r="B226" s="4" t="s">
        <v>30</v>
      </c>
      <c r="C226" s="5"/>
      <c r="D226" s="5"/>
      <c r="E226" s="5"/>
      <c r="F226" s="5"/>
      <c r="G226" s="5"/>
      <c r="H226" s="5"/>
      <c r="I226" s="5"/>
      <c r="J226" s="5"/>
      <c r="K226" s="5"/>
      <c r="L226" s="5"/>
    </row>
    <row r="248" spans="2:12" ht="15">
      <c r="C248" s="124" t="s">
        <v>28</v>
      </c>
      <c r="D248" s="124"/>
      <c r="G248" s="123" t="s">
        <v>31</v>
      </c>
      <c r="H248" s="123"/>
      <c r="I248" s="15"/>
      <c r="J248" s="15"/>
      <c r="K248" s="15"/>
    </row>
    <row r="249" spans="2:12" ht="15">
      <c r="C249" s="11" t="s">
        <v>27</v>
      </c>
      <c r="D249" s="107">
        <v>0.02</v>
      </c>
      <c r="G249" s="15" t="s">
        <v>9</v>
      </c>
      <c r="H249" s="15" t="s">
        <v>10</v>
      </c>
      <c r="I249" s="15"/>
      <c r="J249" s="15"/>
      <c r="K249" s="15"/>
    </row>
    <row r="250" spans="2:12">
      <c r="C250" s="11" t="s">
        <v>11</v>
      </c>
      <c r="D250" s="105">
        <v>100</v>
      </c>
      <c r="G250" s="11">
        <v>90</v>
      </c>
      <c r="H250" s="16">
        <v>0.19</v>
      </c>
      <c r="J250" s="17"/>
      <c r="K250" s="11"/>
    </row>
    <row r="251" spans="2:12">
      <c r="C251" s="11" t="s">
        <v>12</v>
      </c>
      <c r="D251" s="105">
        <v>0.5</v>
      </c>
      <c r="G251" s="11">
        <v>100</v>
      </c>
      <c r="H251" s="16">
        <v>0.13</v>
      </c>
      <c r="J251" s="17"/>
      <c r="K251" s="11"/>
    </row>
    <row r="252" spans="2:12">
      <c r="C252" s="11" t="s">
        <v>13</v>
      </c>
      <c r="D252" s="18">
        <f>PI()</f>
        <v>3.1415926535897931</v>
      </c>
      <c r="G252" s="11">
        <v>110</v>
      </c>
      <c r="H252" s="16">
        <v>0.11</v>
      </c>
      <c r="J252" s="17"/>
    </row>
    <row r="253" spans="2:12">
      <c r="K253" s="11"/>
    </row>
    <row r="254" spans="2:12" ht="15">
      <c r="B254" s="15"/>
      <c r="H254" s="11"/>
      <c r="I254" s="11"/>
      <c r="J254" s="11"/>
      <c r="K254" s="11"/>
      <c r="L254" s="11"/>
    </row>
    <row r="255" spans="2:12" ht="15">
      <c r="B255" s="122" t="s">
        <v>14</v>
      </c>
      <c r="C255" s="122"/>
      <c r="D255" s="122"/>
      <c r="E255" s="122"/>
      <c r="F255" s="122"/>
      <c r="G255" s="122"/>
      <c r="H255" s="122"/>
      <c r="I255" s="122"/>
      <c r="J255" s="122"/>
      <c r="K255" s="122"/>
      <c r="L255" s="122"/>
    </row>
    <row r="256" spans="2:12">
      <c r="C256" s="12"/>
      <c r="D256" s="12"/>
      <c r="E256" s="12"/>
      <c r="F256" s="12"/>
      <c r="G256" s="12"/>
      <c r="K256" s="13"/>
    </row>
    <row r="257" spans="2:12" ht="15">
      <c r="B257" s="15" t="s">
        <v>15</v>
      </c>
      <c r="C257" s="21" t="s">
        <v>16</v>
      </c>
      <c r="D257" s="21" t="s">
        <v>17</v>
      </c>
      <c r="E257" s="22" t="s">
        <v>18</v>
      </c>
      <c r="F257" s="21" t="s">
        <v>19</v>
      </c>
      <c r="G257" s="21" t="s">
        <v>20</v>
      </c>
      <c r="H257" s="22" t="s">
        <v>21</v>
      </c>
      <c r="I257" s="21" t="s">
        <v>22</v>
      </c>
      <c r="J257" s="23" t="s">
        <v>23</v>
      </c>
      <c r="K257" s="22" t="s">
        <v>24</v>
      </c>
      <c r="L257" s="24" t="s">
        <v>26</v>
      </c>
    </row>
    <row r="258" spans="2:12">
      <c r="B258" s="11">
        <f t="shared" ref="B258:B292" si="1">B259-1</f>
        <v>50</v>
      </c>
      <c r="C258" s="93"/>
      <c r="D258" s="93"/>
      <c r="E258" s="94"/>
      <c r="F258" s="93"/>
      <c r="G258" s="93"/>
      <c r="H258" s="94"/>
      <c r="I258" s="93"/>
      <c r="J258" s="95"/>
      <c r="K258" s="94"/>
      <c r="L258" s="93">
        <v>35</v>
      </c>
    </row>
    <row r="259" spans="2:12">
      <c r="B259" s="11">
        <f t="shared" si="1"/>
        <v>51</v>
      </c>
      <c r="C259" s="93"/>
      <c r="D259" s="93"/>
      <c r="E259" s="94"/>
      <c r="F259" s="93"/>
      <c r="G259" s="93"/>
      <c r="H259" s="94"/>
      <c r="I259" s="93"/>
      <c r="J259" s="95"/>
      <c r="K259" s="94"/>
      <c r="L259" s="93">
        <v>35</v>
      </c>
    </row>
    <row r="260" spans="2:12">
      <c r="B260" s="11">
        <f t="shared" si="1"/>
        <v>52</v>
      </c>
      <c r="C260" s="93"/>
      <c r="D260" s="93"/>
      <c r="E260" s="94"/>
      <c r="F260" s="93"/>
      <c r="G260" s="93"/>
      <c r="H260" s="94"/>
      <c r="I260" s="93"/>
      <c r="J260" s="95"/>
      <c r="K260" s="94"/>
      <c r="L260" s="93">
        <v>35</v>
      </c>
    </row>
    <row r="261" spans="2:12">
      <c r="B261" s="11">
        <f t="shared" si="1"/>
        <v>53</v>
      </c>
      <c r="C261" s="93"/>
      <c r="D261" s="93"/>
      <c r="E261" s="94"/>
      <c r="F261" s="93"/>
      <c r="G261" s="93"/>
      <c r="H261" s="94"/>
      <c r="I261" s="93"/>
      <c r="J261" s="95"/>
      <c r="K261" s="94"/>
      <c r="L261" s="93">
        <v>35</v>
      </c>
    </row>
    <row r="262" spans="2:12">
      <c r="B262" s="11">
        <f t="shared" si="1"/>
        <v>54</v>
      </c>
      <c r="C262" s="93"/>
      <c r="D262" s="93"/>
      <c r="E262" s="94"/>
      <c r="F262" s="93"/>
      <c r="G262" s="93"/>
      <c r="H262" s="94"/>
      <c r="I262" s="93"/>
      <c r="J262" s="95"/>
      <c r="K262" s="94"/>
      <c r="L262" s="93">
        <v>35</v>
      </c>
    </row>
    <row r="263" spans="2:12">
      <c r="B263" s="11">
        <f t="shared" si="1"/>
        <v>55</v>
      </c>
      <c r="C263" s="93"/>
      <c r="D263" s="93"/>
      <c r="E263" s="94"/>
      <c r="F263" s="93"/>
      <c r="G263" s="93"/>
      <c r="H263" s="94"/>
      <c r="I263" s="93"/>
      <c r="J263" s="95"/>
      <c r="K263" s="94"/>
      <c r="L263" s="93">
        <v>35</v>
      </c>
    </row>
    <row r="264" spans="2:12">
      <c r="B264" s="11">
        <f t="shared" si="1"/>
        <v>56</v>
      </c>
      <c r="C264" s="93"/>
      <c r="D264" s="93"/>
      <c r="E264" s="94"/>
      <c r="F264" s="93"/>
      <c r="G264" s="93"/>
      <c r="H264" s="94"/>
      <c r="I264" s="93"/>
      <c r="J264" s="95"/>
      <c r="K264" s="94"/>
      <c r="L264" s="93">
        <v>35</v>
      </c>
    </row>
    <row r="265" spans="2:12">
      <c r="B265" s="11">
        <f t="shared" si="1"/>
        <v>57</v>
      </c>
      <c r="C265" s="93"/>
      <c r="D265" s="93"/>
      <c r="E265" s="94"/>
      <c r="F265" s="93"/>
      <c r="G265" s="93"/>
      <c r="H265" s="94"/>
      <c r="I265" s="93"/>
      <c r="J265" s="95"/>
      <c r="K265" s="94"/>
      <c r="L265" s="93">
        <v>35</v>
      </c>
    </row>
    <row r="266" spans="2:12">
      <c r="B266" s="11">
        <f t="shared" si="1"/>
        <v>58</v>
      </c>
      <c r="C266" s="93"/>
      <c r="D266" s="93"/>
      <c r="E266" s="94"/>
      <c r="F266" s="93"/>
      <c r="G266" s="93"/>
      <c r="H266" s="94"/>
      <c r="I266" s="93"/>
      <c r="J266" s="95"/>
      <c r="K266" s="94"/>
      <c r="L266" s="93">
        <v>35</v>
      </c>
    </row>
    <row r="267" spans="2:12">
      <c r="B267" s="11">
        <f t="shared" si="1"/>
        <v>59</v>
      </c>
      <c r="C267" s="93"/>
      <c r="D267" s="93"/>
      <c r="E267" s="94"/>
      <c r="F267" s="93"/>
      <c r="G267" s="93"/>
      <c r="H267" s="94"/>
      <c r="I267" s="93"/>
      <c r="J267" s="95"/>
      <c r="K267" s="94"/>
      <c r="L267" s="93">
        <v>35</v>
      </c>
    </row>
    <row r="268" spans="2:12">
      <c r="B268" s="11">
        <f t="shared" si="1"/>
        <v>60</v>
      </c>
      <c r="C268" s="93"/>
      <c r="D268" s="93"/>
      <c r="E268" s="94"/>
      <c r="F268" s="93"/>
      <c r="G268" s="93"/>
      <c r="H268" s="94"/>
      <c r="I268" s="93"/>
      <c r="J268" s="95"/>
      <c r="K268" s="94"/>
      <c r="L268" s="93">
        <v>35</v>
      </c>
    </row>
    <row r="269" spans="2:12">
      <c r="B269" s="11">
        <f t="shared" si="1"/>
        <v>61</v>
      </c>
      <c r="C269" s="93"/>
      <c r="D269" s="93"/>
      <c r="E269" s="94"/>
      <c r="F269" s="93"/>
      <c r="G269" s="93"/>
      <c r="H269" s="94"/>
      <c r="I269" s="93"/>
      <c r="J269" s="95"/>
      <c r="K269" s="94"/>
      <c r="L269" s="93">
        <v>35</v>
      </c>
    </row>
    <row r="270" spans="2:12">
      <c r="B270" s="11">
        <f t="shared" si="1"/>
        <v>62</v>
      </c>
      <c r="C270" s="93"/>
      <c r="D270" s="93"/>
      <c r="E270" s="94"/>
      <c r="F270" s="93"/>
      <c r="G270" s="93"/>
      <c r="H270" s="94"/>
      <c r="I270" s="93"/>
      <c r="J270" s="95"/>
      <c r="K270" s="94"/>
      <c r="L270" s="93">
        <v>35</v>
      </c>
    </row>
    <row r="271" spans="2:12">
      <c r="B271" s="11">
        <f t="shared" si="1"/>
        <v>63</v>
      </c>
      <c r="C271" s="93"/>
      <c r="D271" s="93"/>
      <c r="E271" s="94"/>
      <c r="F271" s="93"/>
      <c r="G271" s="93"/>
      <c r="H271" s="94"/>
      <c r="I271" s="93"/>
      <c r="J271" s="95"/>
      <c r="K271" s="94"/>
      <c r="L271" s="93">
        <v>35</v>
      </c>
    </row>
    <row r="272" spans="2:12">
      <c r="B272" s="11">
        <f t="shared" si="1"/>
        <v>64</v>
      </c>
      <c r="C272" s="93"/>
      <c r="D272" s="93"/>
      <c r="E272" s="94"/>
      <c r="F272" s="93"/>
      <c r="G272" s="93"/>
      <c r="H272" s="94"/>
      <c r="I272" s="93"/>
      <c r="J272" s="95"/>
      <c r="K272" s="94"/>
      <c r="L272" s="93">
        <v>35</v>
      </c>
    </row>
    <row r="273" spans="2:12">
      <c r="B273" s="11">
        <f t="shared" si="1"/>
        <v>65</v>
      </c>
      <c r="C273" s="93"/>
      <c r="D273" s="93"/>
      <c r="E273" s="94"/>
      <c r="F273" s="93"/>
      <c r="G273" s="93"/>
      <c r="H273" s="94"/>
      <c r="I273" s="93"/>
      <c r="J273" s="95"/>
      <c r="K273" s="94"/>
      <c r="L273" s="93">
        <v>35</v>
      </c>
    </row>
    <row r="274" spans="2:12">
      <c r="B274" s="11">
        <f t="shared" si="1"/>
        <v>66</v>
      </c>
      <c r="C274" s="93"/>
      <c r="D274" s="93"/>
      <c r="E274" s="94"/>
      <c r="F274" s="93"/>
      <c r="G274" s="93"/>
      <c r="H274" s="94"/>
      <c r="I274" s="93"/>
      <c r="J274" s="95"/>
      <c r="K274" s="94"/>
      <c r="L274" s="93">
        <v>35</v>
      </c>
    </row>
    <row r="275" spans="2:12">
      <c r="B275" s="11">
        <f t="shared" si="1"/>
        <v>67</v>
      </c>
      <c r="C275" s="93"/>
      <c r="D275" s="93"/>
      <c r="E275" s="94"/>
      <c r="F275" s="93"/>
      <c r="G275" s="93"/>
      <c r="H275" s="94"/>
      <c r="I275" s="93"/>
      <c r="J275" s="95"/>
      <c r="K275" s="94"/>
      <c r="L275" s="93">
        <v>35</v>
      </c>
    </row>
    <row r="276" spans="2:12">
      <c r="B276" s="11">
        <f t="shared" si="1"/>
        <v>68</v>
      </c>
      <c r="C276" s="93"/>
      <c r="D276" s="93"/>
      <c r="E276" s="94"/>
      <c r="F276" s="93"/>
      <c r="G276" s="93"/>
      <c r="H276" s="94"/>
      <c r="I276" s="93"/>
      <c r="J276" s="95"/>
      <c r="K276" s="94"/>
      <c r="L276" s="93">
        <v>35</v>
      </c>
    </row>
    <row r="277" spans="2:12">
      <c r="B277" s="11">
        <f t="shared" si="1"/>
        <v>69</v>
      </c>
      <c r="C277" s="93"/>
      <c r="D277" s="93"/>
      <c r="E277" s="94"/>
      <c r="F277" s="93"/>
      <c r="G277" s="93"/>
      <c r="H277" s="94"/>
      <c r="I277" s="93"/>
      <c r="J277" s="95"/>
      <c r="K277" s="94"/>
      <c r="L277" s="93">
        <v>35</v>
      </c>
    </row>
    <row r="278" spans="2:12">
      <c r="B278" s="11">
        <f t="shared" si="1"/>
        <v>70</v>
      </c>
      <c r="C278" s="93"/>
      <c r="D278" s="93"/>
      <c r="E278" s="94"/>
      <c r="F278" s="93"/>
      <c r="G278" s="93"/>
      <c r="H278" s="94"/>
      <c r="I278" s="93"/>
      <c r="J278" s="95"/>
      <c r="K278" s="94"/>
      <c r="L278" s="93">
        <v>35</v>
      </c>
    </row>
    <row r="279" spans="2:12">
      <c r="B279" s="11">
        <f t="shared" si="1"/>
        <v>71</v>
      </c>
      <c r="C279" s="93"/>
      <c r="D279" s="93"/>
      <c r="E279" s="94"/>
      <c r="F279" s="93"/>
      <c r="G279" s="93"/>
      <c r="H279" s="94"/>
      <c r="I279" s="93"/>
      <c r="J279" s="95"/>
      <c r="K279" s="94"/>
      <c r="L279" s="93">
        <v>35</v>
      </c>
    </row>
    <row r="280" spans="2:12">
      <c r="B280" s="11">
        <f t="shared" si="1"/>
        <v>72</v>
      </c>
      <c r="C280" s="93"/>
      <c r="D280" s="93"/>
      <c r="E280" s="94"/>
      <c r="F280" s="93"/>
      <c r="G280" s="93"/>
      <c r="H280" s="94"/>
      <c r="I280" s="93"/>
      <c r="J280" s="95"/>
      <c r="K280" s="94"/>
      <c r="L280" s="93">
        <v>35</v>
      </c>
    </row>
    <row r="281" spans="2:12">
      <c r="B281" s="11">
        <f t="shared" si="1"/>
        <v>73</v>
      </c>
      <c r="C281" s="93"/>
      <c r="D281" s="93"/>
      <c r="E281" s="94"/>
      <c r="F281" s="93"/>
      <c r="G281" s="93"/>
      <c r="H281" s="94"/>
      <c r="I281" s="93"/>
      <c r="J281" s="95"/>
      <c r="K281" s="94"/>
      <c r="L281" s="93">
        <v>35</v>
      </c>
    </row>
    <row r="282" spans="2:12">
      <c r="B282" s="11">
        <f t="shared" si="1"/>
        <v>74</v>
      </c>
      <c r="C282" s="93"/>
      <c r="D282" s="93"/>
      <c r="E282" s="94"/>
      <c r="F282" s="93"/>
      <c r="G282" s="93"/>
      <c r="H282" s="94"/>
      <c r="I282" s="93"/>
      <c r="J282" s="95"/>
      <c r="K282" s="94"/>
      <c r="L282" s="93">
        <v>35</v>
      </c>
    </row>
    <row r="283" spans="2:12">
      <c r="B283" s="11">
        <f t="shared" si="1"/>
        <v>75</v>
      </c>
      <c r="C283" s="93"/>
      <c r="D283" s="93"/>
      <c r="E283" s="94"/>
      <c r="F283" s="93"/>
      <c r="G283" s="93"/>
      <c r="H283" s="94"/>
      <c r="I283" s="93"/>
      <c r="J283" s="95"/>
      <c r="K283" s="94"/>
      <c r="L283" s="93">
        <v>35</v>
      </c>
    </row>
    <row r="284" spans="2:12">
      <c r="B284" s="11">
        <f t="shared" si="1"/>
        <v>76</v>
      </c>
      <c r="C284" s="93"/>
      <c r="D284" s="93"/>
      <c r="E284" s="94"/>
      <c r="F284" s="93"/>
      <c r="G284" s="93"/>
      <c r="H284" s="94"/>
      <c r="I284" s="93"/>
      <c r="J284" s="95"/>
      <c r="K284" s="94"/>
      <c r="L284" s="93">
        <v>35</v>
      </c>
    </row>
    <row r="285" spans="2:12">
      <c r="B285" s="11">
        <f t="shared" si="1"/>
        <v>77</v>
      </c>
      <c r="C285" s="93"/>
      <c r="D285" s="93"/>
      <c r="E285" s="94"/>
      <c r="F285" s="93"/>
      <c r="G285" s="93"/>
      <c r="H285" s="94"/>
      <c r="I285" s="93"/>
      <c r="J285" s="95"/>
      <c r="K285" s="94"/>
      <c r="L285" s="93">
        <v>35</v>
      </c>
    </row>
    <row r="286" spans="2:12">
      <c r="B286" s="11">
        <f t="shared" si="1"/>
        <v>78</v>
      </c>
      <c r="C286" s="93"/>
      <c r="D286" s="93"/>
      <c r="E286" s="94"/>
      <c r="F286" s="93"/>
      <c r="G286" s="93"/>
      <c r="H286" s="94"/>
      <c r="I286" s="93"/>
      <c r="J286" s="95"/>
      <c r="K286" s="94"/>
      <c r="L286" s="93">
        <v>35</v>
      </c>
    </row>
    <row r="287" spans="2:12">
      <c r="B287" s="11">
        <f t="shared" si="1"/>
        <v>79</v>
      </c>
      <c r="C287" s="93"/>
      <c r="D287" s="93"/>
      <c r="E287" s="94"/>
      <c r="F287" s="93"/>
      <c r="G287" s="93"/>
      <c r="H287" s="94"/>
      <c r="I287" s="93"/>
      <c r="J287" s="95"/>
      <c r="K287" s="94"/>
      <c r="L287" s="93">
        <v>35</v>
      </c>
    </row>
    <row r="288" spans="2:12">
      <c r="B288" s="11">
        <f t="shared" si="1"/>
        <v>80</v>
      </c>
      <c r="C288" s="93"/>
      <c r="D288" s="93"/>
      <c r="E288" s="94"/>
      <c r="F288" s="93"/>
      <c r="G288" s="93"/>
      <c r="H288" s="94"/>
      <c r="I288" s="93"/>
      <c r="J288" s="95"/>
      <c r="K288" s="94"/>
      <c r="L288" s="93">
        <v>35</v>
      </c>
    </row>
    <row r="289" spans="2:12">
      <c r="B289" s="11">
        <f t="shared" si="1"/>
        <v>81</v>
      </c>
      <c r="C289" s="93"/>
      <c r="D289" s="93"/>
      <c r="E289" s="94"/>
      <c r="F289" s="93"/>
      <c r="G289" s="93"/>
      <c r="H289" s="94"/>
      <c r="I289" s="93"/>
      <c r="J289" s="95"/>
      <c r="K289" s="94"/>
      <c r="L289" s="93">
        <v>35</v>
      </c>
    </row>
    <row r="290" spans="2:12">
      <c r="B290" s="11">
        <f t="shared" si="1"/>
        <v>82</v>
      </c>
      <c r="C290" s="93"/>
      <c r="D290" s="93"/>
      <c r="E290" s="94"/>
      <c r="F290" s="93"/>
      <c r="G290" s="93"/>
      <c r="H290" s="94"/>
      <c r="I290" s="93"/>
      <c r="J290" s="95"/>
      <c r="K290" s="94"/>
      <c r="L290" s="93">
        <v>35</v>
      </c>
    </row>
    <row r="291" spans="2:12">
      <c r="B291" s="11">
        <f t="shared" si="1"/>
        <v>83</v>
      </c>
      <c r="C291" s="93"/>
      <c r="D291" s="93"/>
      <c r="E291" s="94"/>
      <c r="F291" s="93"/>
      <c r="G291" s="93"/>
      <c r="H291" s="94"/>
      <c r="I291" s="93"/>
      <c r="J291" s="95"/>
      <c r="K291" s="94"/>
      <c r="L291" s="93">
        <v>35</v>
      </c>
    </row>
    <row r="292" spans="2:12">
      <c r="B292" s="11">
        <f t="shared" si="1"/>
        <v>84</v>
      </c>
      <c r="C292" s="93"/>
      <c r="D292" s="93"/>
      <c r="E292" s="94"/>
      <c r="F292" s="93"/>
      <c r="G292" s="93"/>
      <c r="H292" s="94"/>
      <c r="I292" s="93"/>
      <c r="J292" s="95"/>
      <c r="K292" s="94"/>
      <c r="L292" s="93">
        <v>35</v>
      </c>
    </row>
    <row r="293" spans="2:12">
      <c r="B293" s="11">
        <v>85</v>
      </c>
      <c r="C293" s="93"/>
      <c r="D293" s="93"/>
      <c r="E293" s="94"/>
      <c r="F293" s="93"/>
      <c r="G293" s="93"/>
      <c r="H293" s="94"/>
      <c r="I293" s="93"/>
      <c r="J293" s="95"/>
      <c r="K293" s="94"/>
      <c r="L293" s="93">
        <v>35</v>
      </c>
    </row>
    <row r="294" spans="2:12">
      <c r="B294" s="11">
        <v>86</v>
      </c>
      <c r="C294" s="93"/>
      <c r="D294" s="93"/>
      <c r="E294" s="94"/>
      <c r="F294" s="93"/>
      <c r="G294" s="93"/>
      <c r="H294" s="94"/>
      <c r="I294" s="93"/>
      <c r="J294" s="95"/>
      <c r="K294" s="94"/>
      <c r="L294" s="93">
        <v>35</v>
      </c>
    </row>
    <row r="295" spans="2:12">
      <c r="B295" s="11">
        <v>87</v>
      </c>
      <c r="C295" s="93"/>
      <c r="D295" s="93"/>
      <c r="E295" s="94"/>
      <c r="F295" s="93"/>
      <c r="G295" s="93"/>
      <c r="H295" s="94"/>
      <c r="I295" s="93"/>
      <c r="J295" s="95"/>
      <c r="K295" s="94"/>
      <c r="L295" s="93">
        <v>35</v>
      </c>
    </row>
    <row r="296" spans="2:12">
      <c r="B296" s="11">
        <v>88</v>
      </c>
      <c r="C296" s="93"/>
      <c r="D296" s="93"/>
      <c r="E296" s="94"/>
      <c r="F296" s="93"/>
      <c r="G296" s="93"/>
      <c r="H296" s="94"/>
      <c r="I296" s="93"/>
      <c r="J296" s="95"/>
      <c r="K296" s="94"/>
      <c r="L296" s="93">
        <v>35</v>
      </c>
    </row>
    <row r="297" spans="2:12">
      <c r="B297" s="11">
        <v>89</v>
      </c>
      <c r="C297" s="93"/>
      <c r="D297" s="93"/>
      <c r="E297" s="94"/>
      <c r="F297" s="93"/>
      <c r="G297" s="93"/>
      <c r="H297" s="94"/>
      <c r="I297" s="93"/>
      <c r="J297" s="95"/>
      <c r="K297" s="94"/>
      <c r="L297" s="93">
        <v>35</v>
      </c>
    </row>
    <row r="298" spans="2:12">
      <c r="B298" s="11">
        <v>90</v>
      </c>
      <c r="C298" s="93"/>
      <c r="D298" s="93"/>
      <c r="E298" s="94"/>
      <c r="F298" s="93"/>
      <c r="G298" s="93"/>
      <c r="H298" s="94"/>
      <c r="I298" s="93"/>
      <c r="J298" s="95"/>
      <c r="K298" s="94"/>
      <c r="L298" s="93">
        <v>35</v>
      </c>
    </row>
    <row r="299" spans="2:12">
      <c r="B299" s="11">
        <v>91</v>
      </c>
      <c r="C299" s="93"/>
      <c r="D299" s="93"/>
      <c r="E299" s="94"/>
      <c r="F299" s="93"/>
      <c r="G299" s="93"/>
      <c r="H299" s="94"/>
      <c r="I299" s="93"/>
      <c r="J299" s="95"/>
      <c r="K299" s="94"/>
      <c r="L299" s="93">
        <v>35</v>
      </c>
    </row>
    <row r="300" spans="2:12">
      <c r="B300" s="11">
        <v>92</v>
      </c>
      <c r="C300" s="93"/>
      <c r="D300" s="93"/>
      <c r="E300" s="94"/>
      <c r="F300" s="93"/>
      <c r="G300" s="93"/>
      <c r="H300" s="94"/>
      <c r="I300" s="93"/>
      <c r="J300" s="95"/>
      <c r="K300" s="94"/>
      <c r="L300" s="93">
        <v>35</v>
      </c>
    </row>
    <row r="301" spans="2:12">
      <c r="B301" s="11">
        <v>93</v>
      </c>
      <c r="C301" s="93"/>
      <c r="D301" s="93"/>
      <c r="E301" s="94"/>
      <c r="F301" s="93"/>
      <c r="G301" s="93"/>
      <c r="H301" s="94"/>
      <c r="I301" s="93"/>
      <c r="J301" s="95"/>
      <c r="K301" s="94"/>
      <c r="L301" s="93">
        <v>35</v>
      </c>
    </row>
    <row r="302" spans="2:12">
      <c r="B302" s="11">
        <v>94</v>
      </c>
      <c r="C302" s="93"/>
      <c r="D302" s="93"/>
      <c r="E302" s="94"/>
      <c r="F302" s="93"/>
      <c r="G302" s="93"/>
      <c r="H302" s="94"/>
      <c r="I302" s="93"/>
      <c r="J302" s="95"/>
      <c r="K302" s="94"/>
      <c r="L302" s="93">
        <v>35</v>
      </c>
    </row>
    <row r="303" spans="2:12">
      <c r="B303" s="11">
        <v>95</v>
      </c>
      <c r="C303" s="93"/>
      <c r="D303" s="93"/>
      <c r="E303" s="94"/>
      <c r="F303" s="93"/>
      <c r="G303" s="93"/>
      <c r="H303" s="94"/>
      <c r="I303" s="93"/>
      <c r="J303" s="95"/>
      <c r="K303" s="94"/>
      <c r="L303" s="93">
        <v>35</v>
      </c>
    </row>
    <row r="304" spans="2:12">
      <c r="B304" s="11">
        <v>96</v>
      </c>
      <c r="C304" s="93"/>
      <c r="D304" s="93"/>
      <c r="E304" s="94"/>
      <c r="F304" s="93"/>
      <c r="G304" s="93"/>
      <c r="H304" s="94"/>
      <c r="I304" s="93"/>
      <c r="J304" s="95"/>
      <c r="K304" s="97"/>
      <c r="L304" s="93">
        <v>35</v>
      </c>
    </row>
    <row r="305" spans="2:12">
      <c r="B305" s="11">
        <v>97</v>
      </c>
      <c r="C305" s="96"/>
      <c r="D305" s="96"/>
      <c r="E305" s="97"/>
      <c r="F305" s="96"/>
      <c r="G305" s="96"/>
      <c r="H305" s="97"/>
      <c r="I305" s="96"/>
      <c r="J305" s="98"/>
      <c r="K305" s="97"/>
      <c r="L305" s="96">
        <v>35</v>
      </c>
    </row>
    <row r="306" spans="2:12">
      <c r="B306" s="11">
        <v>98</v>
      </c>
      <c r="C306" s="96"/>
      <c r="D306" s="96"/>
      <c r="E306" s="97"/>
      <c r="F306" s="96"/>
      <c r="G306" s="96"/>
      <c r="H306" s="97"/>
      <c r="I306" s="96"/>
      <c r="J306" s="98"/>
      <c r="K306" s="97"/>
      <c r="L306" s="96">
        <v>35</v>
      </c>
    </row>
    <row r="307" spans="2:12">
      <c r="B307" s="11">
        <v>99</v>
      </c>
      <c r="C307" s="96"/>
      <c r="D307" s="96"/>
      <c r="E307" s="97"/>
      <c r="F307" s="96"/>
      <c r="G307" s="96"/>
      <c r="H307" s="97"/>
      <c r="I307" s="96"/>
      <c r="J307" s="98"/>
      <c r="K307" s="97"/>
      <c r="L307" s="96">
        <v>35</v>
      </c>
    </row>
    <row r="308" spans="2:12">
      <c r="B308" s="11">
        <v>100</v>
      </c>
      <c r="C308" s="96"/>
      <c r="D308" s="96"/>
      <c r="E308" s="97"/>
      <c r="F308" s="96"/>
      <c r="G308" s="96"/>
      <c r="H308" s="97"/>
      <c r="I308" s="96"/>
      <c r="J308" s="98"/>
      <c r="K308" s="97"/>
      <c r="L308" s="96">
        <v>35</v>
      </c>
    </row>
    <row r="309" spans="2:12">
      <c r="B309" s="11">
        <v>101</v>
      </c>
      <c r="C309" s="96"/>
      <c r="D309" s="96"/>
      <c r="E309" s="97"/>
      <c r="F309" s="96"/>
      <c r="G309" s="96"/>
      <c r="H309" s="97"/>
      <c r="I309" s="96"/>
      <c r="J309" s="98"/>
      <c r="K309" s="97"/>
      <c r="L309" s="96">
        <v>35</v>
      </c>
    </row>
    <row r="310" spans="2:12">
      <c r="B310" s="11">
        <v>102</v>
      </c>
      <c r="C310" s="93"/>
      <c r="D310" s="93"/>
      <c r="E310" s="94"/>
      <c r="F310" s="93"/>
      <c r="G310" s="93"/>
      <c r="H310" s="94"/>
      <c r="I310" s="93"/>
      <c r="J310" s="95"/>
      <c r="K310" s="97"/>
      <c r="L310" s="93">
        <v>35</v>
      </c>
    </row>
    <row r="311" spans="2:12">
      <c r="B311" s="11">
        <v>103</v>
      </c>
      <c r="C311" s="93"/>
      <c r="D311" s="93"/>
      <c r="E311" s="94"/>
      <c r="F311" s="93"/>
      <c r="G311" s="93"/>
      <c r="H311" s="94"/>
      <c r="I311" s="93"/>
      <c r="J311" s="95"/>
      <c r="K311" s="94"/>
      <c r="L311" s="93">
        <v>35</v>
      </c>
    </row>
    <row r="312" spans="2:12" ht="15" thickBot="1">
      <c r="B312" s="11">
        <v>104</v>
      </c>
      <c r="C312" s="93"/>
      <c r="D312" s="93"/>
      <c r="E312" s="94"/>
      <c r="F312" s="93"/>
      <c r="G312" s="93"/>
      <c r="H312" s="94"/>
      <c r="I312" s="93"/>
      <c r="J312" s="95"/>
      <c r="K312" s="94"/>
      <c r="L312" s="93">
        <v>35</v>
      </c>
    </row>
    <row r="313" spans="2:12">
      <c r="B313" s="25">
        <v>105</v>
      </c>
      <c r="C313" s="99"/>
      <c r="D313" s="99"/>
      <c r="E313" s="100"/>
      <c r="F313" s="99"/>
      <c r="G313" s="99"/>
      <c r="H313" s="100"/>
      <c r="I313" s="99"/>
      <c r="J313" s="101"/>
      <c r="K313" s="100"/>
      <c r="L313" s="109">
        <v>35</v>
      </c>
    </row>
    <row r="314" spans="2:12">
      <c r="B314" s="26">
        <v>106</v>
      </c>
      <c r="C314" s="96"/>
      <c r="D314" s="96"/>
      <c r="E314" s="97"/>
      <c r="F314" s="96"/>
      <c r="G314" s="96"/>
      <c r="H314" s="97"/>
      <c r="I314" s="96"/>
      <c r="J314" s="98"/>
      <c r="K314" s="97"/>
      <c r="L314" s="110">
        <v>35</v>
      </c>
    </row>
    <row r="315" spans="2:12" ht="15" thickBot="1">
      <c r="B315" s="27">
        <v>107</v>
      </c>
      <c r="C315" s="102"/>
      <c r="D315" s="102"/>
      <c r="E315" s="103"/>
      <c r="F315" s="102"/>
      <c r="G315" s="102"/>
      <c r="H315" s="103"/>
      <c r="I315" s="102"/>
      <c r="J315" s="104"/>
      <c r="K315" s="103"/>
      <c r="L315" s="111">
        <v>35</v>
      </c>
    </row>
    <row r="316" spans="2:12">
      <c r="B316" s="11">
        <v>108</v>
      </c>
      <c r="C316" s="93"/>
      <c r="D316" s="93"/>
      <c r="E316" s="94"/>
      <c r="F316" s="93"/>
      <c r="G316" s="93"/>
      <c r="H316" s="94"/>
      <c r="I316" s="93"/>
      <c r="J316" s="95"/>
      <c r="K316" s="94"/>
      <c r="L316" s="93">
        <v>35</v>
      </c>
    </row>
    <row r="317" spans="2:12">
      <c r="B317" s="11">
        <v>109</v>
      </c>
      <c r="C317" s="93"/>
      <c r="D317" s="93"/>
      <c r="E317" s="94"/>
      <c r="F317" s="93"/>
      <c r="G317" s="93"/>
      <c r="H317" s="94"/>
      <c r="I317" s="93"/>
      <c r="J317" s="95"/>
      <c r="K317" s="94"/>
      <c r="L317" s="93">
        <v>35</v>
      </c>
    </row>
    <row r="318" spans="2:12">
      <c r="B318" s="11">
        <v>110</v>
      </c>
      <c r="C318" s="93"/>
      <c r="D318" s="93"/>
      <c r="E318" s="94"/>
      <c r="F318" s="93"/>
      <c r="G318" s="93"/>
      <c r="H318" s="94"/>
      <c r="I318" s="93"/>
      <c r="J318" s="95"/>
      <c r="K318" s="94"/>
      <c r="L318" s="93">
        <v>35</v>
      </c>
    </row>
    <row r="319" spans="2:12">
      <c r="B319" s="11">
        <v>111</v>
      </c>
      <c r="C319" s="93"/>
      <c r="D319" s="93"/>
      <c r="E319" s="94"/>
      <c r="F319" s="93"/>
      <c r="G319" s="93"/>
      <c r="H319" s="94"/>
      <c r="I319" s="93"/>
      <c r="J319" s="95"/>
      <c r="K319" s="94"/>
      <c r="L319" s="93">
        <v>35</v>
      </c>
    </row>
    <row r="320" spans="2:12">
      <c r="B320" s="11">
        <v>112</v>
      </c>
      <c r="C320" s="93"/>
      <c r="D320" s="93"/>
      <c r="E320" s="94"/>
      <c r="F320" s="93"/>
      <c r="G320" s="93"/>
      <c r="H320" s="94"/>
      <c r="I320" s="93"/>
      <c r="J320" s="95"/>
      <c r="K320" s="94"/>
      <c r="L320" s="93">
        <v>35</v>
      </c>
    </row>
    <row r="321" spans="2:12">
      <c r="B321" s="11">
        <v>113</v>
      </c>
      <c r="C321" s="93"/>
      <c r="D321" s="93"/>
      <c r="E321" s="94"/>
      <c r="F321" s="93"/>
      <c r="G321" s="93"/>
      <c r="H321" s="94"/>
      <c r="I321" s="93"/>
      <c r="J321" s="95"/>
      <c r="K321" s="94"/>
      <c r="L321" s="93">
        <v>35</v>
      </c>
    </row>
    <row r="322" spans="2:12">
      <c r="B322" s="11">
        <v>114</v>
      </c>
      <c r="C322" s="93"/>
      <c r="D322" s="93"/>
      <c r="E322" s="94"/>
      <c r="F322" s="93"/>
      <c r="G322" s="93"/>
      <c r="H322" s="94"/>
      <c r="I322" s="93"/>
      <c r="J322" s="95"/>
      <c r="K322" s="94"/>
      <c r="L322" s="93">
        <v>35</v>
      </c>
    </row>
    <row r="323" spans="2:12">
      <c r="B323" s="11">
        <v>115</v>
      </c>
      <c r="C323" s="93"/>
      <c r="D323" s="93"/>
      <c r="E323" s="94"/>
      <c r="F323" s="93"/>
      <c r="G323" s="93"/>
      <c r="H323" s="94"/>
      <c r="I323" s="93"/>
      <c r="J323" s="95"/>
      <c r="K323" s="94"/>
      <c r="L323" s="93">
        <v>35</v>
      </c>
    </row>
    <row r="324" spans="2:12">
      <c r="B324" s="11">
        <v>116</v>
      </c>
      <c r="C324" s="93"/>
      <c r="D324" s="93"/>
      <c r="E324" s="94"/>
      <c r="F324" s="93"/>
      <c r="G324" s="93"/>
      <c r="H324" s="94"/>
      <c r="I324" s="93"/>
      <c r="J324" s="95"/>
      <c r="K324" s="94"/>
      <c r="L324" s="93">
        <v>35</v>
      </c>
    </row>
    <row r="325" spans="2:12">
      <c r="B325" s="11">
        <v>117</v>
      </c>
      <c r="C325" s="93"/>
      <c r="D325" s="93"/>
      <c r="E325" s="94"/>
      <c r="F325" s="93"/>
      <c r="G325" s="93"/>
      <c r="H325" s="94"/>
      <c r="I325" s="93"/>
      <c r="J325" s="95"/>
      <c r="K325" s="94"/>
      <c r="L325" s="93">
        <v>35</v>
      </c>
    </row>
    <row r="326" spans="2:12">
      <c r="B326" s="11">
        <v>118</v>
      </c>
      <c r="C326" s="93"/>
      <c r="D326" s="93"/>
      <c r="E326" s="94"/>
      <c r="F326" s="93"/>
      <c r="G326" s="93"/>
      <c r="H326" s="94"/>
      <c r="I326" s="93"/>
      <c r="J326" s="95"/>
      <c r="K326" s="94"/>
      <c r="L326" s="93">
        <v>35</v>
      </c>
    </row>
    <row r="327" spans="2:12">
      <c r="B327" s="11">
        <v>119</v>
      </c>
      <c r="C327" s="93"/>
      <c r="D327" s="93"/>
      <c r="E327" s="94"/>
      <c r="F327" s="93"/>
      <c r="G327" s="93"/>
      <c r="H327" s="94"/>
      <c r="I327" s="93"/>
      <c r="J327" s="95"/>
      <c r="K327" s="94"/>
      <c r="L327" s="93">
        <v>35</v>
      </c>
    </row>
    <row r="328" spans="2:12">
      <c r="B328" s="11">
        <v>120</v>
      </c>
      <c r="C328" s="93"/>
      <c r="D328" s="93"/>
      <c r="E328" s="94"/>
      <c r="F328" s="93"/>
      <c r="G328" s="93"/>
      <c r="H328" s="94"/>
      <c r="I328" s="93"/>
      <c r="J328" s="95"/>
      <c r="K328" s="94"/>
      <c r="L328" s="93">
        <v>35</v>
      </c>
    </row>
    <row r="329" spans="2:12">
      <c r="B329" s="11">
        <v>121</v>
      </c>
      <c r="C329" s="93"/>
      <c r="D329" s="93"/>
      <c r="E329" s="94"/>
      <c r="F329" s="93"/>
      <c r="G329" s="93"/>
      <c r="H329" s="94"/>
      <c r="I329" s="93"/>
      <c r="J329" s="95"/>
      <c r="K329" s="94"/>
      <c r="L329" s="93">
        <v>35</v>
      </c>
    </row>
    <row r="330" spans="2:12">
      <c r="B330" s="11">
        <v>122</v>
      </c>
      <c r="C330" s="93"/>
      <c r="D330" s="93"/>
      <c r="E330" s="94"/>
      <c r="F330" s="93"/>
      <c r="G330" s="93"/>
      <c r="H330" s="94"/>
      <c r="I330" s="93"/>
      <c r="J330" s="95"/>
      <c r="K330" s="94"/>
      <c r="L330" s="93">
        <v>35</v>
      </c>
    </row>
    <row r="331" spans="2:12">
      <c r="B331" s="11">
        <v>123</v>
      </c>
      <c r="C331" s="93"/>
      <c r="D331" s="93"/>
      <c r="E331" s="94"/>
      <c r="F331" s="93"/>
      <c r="G331" s="93"/>
      <c r="H331" s="94"/>
      <c r="I331" s="93"/>
      <c r="J331" s="95"/>
      <c r="K331" s="94"/>
      <c r="L331" s="93">
        <v>35</v>
      </c>
    </row>
    <row r="332" spans="2:12">
      <c r="B332" s="11">
        <v>124</v>
      </c>
      <c r="C332" s="93"/>
      <c r="D332" s="93"/>
      <c r="E332" s="94"/>
      <c r="F332" s="93"/>
      <c r="G332" s="93"/>
      <c r="H332" s="94"/>
      <c r="I332" s="93"/>
      <c r="J332" s="95"/>
      <c r="K332" s="94"/>
      <c r="L332" s="93">
        <v>35</v>
      </c>
    </row>
    <row r="333" spans="2:12">
      <c r="B333" s="11">
        <v>125</v>
      </c>
      <c r="C333" s="93"/>
      <c r="D333" s="93"/>
      <c r="E333" s="94"/>
      <c r="F333" s="93"/>
      <c r="G333" s="93"/>
      <c r="H333" s="94"/>
      <c r="I333" s="93"/>
      <c r="J333" s="95"/>
      <c r="K333" s="94"/>
      <c r="L333" s="93">
        <v>35</v>
      </c>
    </row>
    <row r="334" spans="2:12">
      <c r="B334" s="11">
        <v>126</v>
      </c>
      <c r="C334" s="93"/>
      <c r="D334" s="93"/>
      <c r="E334" s="94"/>
      <c r="F334" s="93"/>
      <c r="G334" s="93"/>
      <c r="H334" s="94"/>
      <c r="I334" s="93"/>
      <c r="J334" s="95"/>
      <c r="K334" s="94"/>
      <c r="L334" s="93">
        <v>35</v>
      </c>
    </row>
    <row r="335" spans="2:12">
      <c r="B335" s="11">
        <v>127</v>
      </c>
      <c r="C335" s="93"/>
      <c r="D335" s="93"/>
      <c r="E335" s="94"/>
      <c r="F335" s="93"/>
      <c r="G335" s="93"/>
      <c r="H335" s="94"/>
      <c r="I335" s="93"/>
      <c r="J335" s="95"/>
      <c r="K335" s="94"/>
      <c r="L335" s="93">
        <v>35</v>
      </c>
    </row>
    <row r="336" spans="2:12">
      <c r="B336" s="11">
        <v>128</v>
      </c>
      <c r="C336" s="93"/>
      <c r="D336" s="93"/>
      <c r="E336" s="94"/>
      <c r="F336" s="93"/>
      <c r="G336" s="93"/>
      <c r="H336" s="94"/>
      <c r="I336" s="93"/>
      <c r="J336" s="95"/>
      <c r="K336" s="94"/>
      <c r="L336" s="93">
        <v>35</v>
      </c>
    </row>
    <row r="337" spans="2:12">
      <c r="B337" s="11">
        <v>129</v>
      </c>
      <c r="C337" s="93"/>
      <c r="D337" s="93"/>
      <c r="E337" s="94"/>
      <c r="F337" s="93"/>
      <c r="G337" s="93"/>
      <c r="H337" s="94"/>
      <c r="I337" s="93"/>
      <c r="J337" s="95"/>
      <c r="K337" s="94"/>
      <c r="L337" s="93">
        <v>35</v>
      </c>
    </row>
    <row r="338" spans="2:12">
      <c r="B338" s="11">
        <v>130</v>
      </c>
      <c r="C338" s="93"/>
      <c r="D338" s="93"/>
      <c r="E338" s="94"/>
      <c r="F338" s="93"/>
      <c r="G338" s="93"/>
      <c r="H338" s="94"/>
      <c r="I338" s="93"/>
      <c r="J338" s="95"/>
      <c r="K338" s="94"/>
      <c r="L338" s="93">
        <v>35</v>
      </c>
    </row>
    <row r="339" spans="2:12">
      <c r="B339" s="11">
        <v>131</v>
      </c>
      <c r="C339" s="93"/>
      <c r="D339" s="93"/>
      <c r="E339" s="94"/>
      <c r="F339" s="93"/>
      <c r="G339" s="93"/>
      <c r="H339" s="94"/>
      <c r="I339" s="93"/>
      <c r="J339" s="95"/>
      <c r="K339" s="94"/>
      <c r="L339" s="93">
        <v>35</v>
      </c>
    </row>
    <row r="340" spans="2:12">
      <c r="B340" s="11">
        <v>132</v>
      </c>
      <c r="C340" s="93"/>
      <c r="D340" s="93"/>
      <c r="E340" s="94"/>
      <c r="F340" s="93"/>
      <c r="G340" s="93"/>
      <c r="H340" s="94"/>
      <c r="I340" s="93"/>
      <c r="J340" s="95"/>
      <c r="K340" s="94"/>
      <c r="L340" s="93">
        <v>35</v>
      </c>
    </row>
    <row r="341" spans="2:12">
      <c r="B341" s="11">
        <v>133</v>
      </c>
      <c r="C341" s="93"/>
      <c r="D341" s="93"/>
      <c r="E341" s="94"/>
      <c r="F341" s="93"/>
      <c r="G341" s="93"/>
      <c r="H341" s="94"/>
      <c r="I341" s="93"/>
      <c r="J341" s="95"/>
      <c r="K341" s="94"/>
      <c r="L341" s="93">
        <v>35</v>
      </c>
    </row>
    <row r="342" spans="2:12">
      <c r="B342" s="11">
        <v>134</v>
      </c>
      <c r="C342" s="93"/>
      <c r="D342" s="93"/>
      <c r="E342" s="94"/>
      <c r="F342" s="93"/>
      <c r="G342" s="93"/>
      <c r="H342" s="94"/>
      <c r="I342" s="93"/>
      <c r="J342" s="95"/>
      <c r="K342" s="94"/>
      <c r="L342" s="93">
        <v>35</v>
      </c>
    </row>
    <row r="343" spans="2:12">
      <c r="B343" s="11">
        <v>135</v>
      </c>
      <c r="C343" s="93"/>
      <c r="D343" s="93"/>
      <c r="E343" s="94"/>
      <c r="F343" s="93"/>
      <c r="G343" s="93"/>
      <c r="H343" s="94"/>
      <c r="I343" s="93"/>
      <c r="J343" s="95"/>
      <c r="K343" s="94"/>
      <c r="L343" s="93">
        <v>35</v>
      </c>
    </row>
    <row r="344" spans="2:12">
      <c r="B344" s="11">
        <v>136</v>
      </c>
      <c r="C344" s="93"/>
      <c r="D344" s="93"/>
      <c r="E344" s="94"/>
      <c r="F344" s="93"/>
      <c r="G344" s="93"/>
      <c r="H344" s="94"/>
      <c r="I344" s="93"/>
      <c r="J344" s="95"/>
      <c r="K344" s="94"/>
      <c r="L344" s="93">
        <v>35</v>
      </c>
    </row>
    <row r="345" spans="2:12">
      <c r="B345" s="11">
        <v>137</v>
      </c>
      <c r="C345" s="93"/>
      <c r="D345" s="93"/>
      <c r="E345" s="94"/>
      <c r="F345" s="93"/>
      <c r="G345" s="93"/>
      <c r="H345" s="94"/>
      <c r="I345" s="93"/>
      <c r="J345" s="95"/>
      <c r="K345" s="94"/>
      <c r="L345" s="93">
        <v>35</v>
      </c>
    </row>
    <row r="346" spans="2:12">
      <c r="B346" s="11">
        <v>138</v>
      </c>
      <c r="C346" s="93"/>
      <c r="D346" s="93"/>
      <c r="E346" s="94"/>
      <c r="F346" s="93"/>
      <c r="G346" s="93"/>
      <c r="H346" s="94"/>
      <c r="I346" s="93"/>
      <c r="J346" s="95"/>
      <c r="K346" s="94"/>
      <c r="L346" s="93">
        <v>35</v>
      </c>
    </row>
    <row r="347" spans="2:12">
      <c r="B347" s="11">
        <v>139</v>
      </c>
      <c r="C347" s="93"/>
      <c r="D347" s="93"/>
      <c r="E347" s="94"/>
      <c r="F347" s="93"/>
      <c r="G347" s="93"/>
      <c r="H347" s="94"/>
      <c r="I347" s="93"/>
      <c r="J347" s="95"/>
      <c r="K347" s="94"/>
      <c r="L347" s="93">
        <v>35</v>
      </c>
    </row>
    <row r="348" spans="2:12">
      <c r="B348" s="11">
        <v>140</v>
      </c>
      <c r="C348" s="93"/>
      <c r="D348" s="93"/>
      <c r="E348" s="94"/>
      <c r="F348" s="93"/>
      <c r="G348" s="93"/>
      <c r="H348" s="94"/>
      <c r="I348" s="93"/>
      <c r="J348" s="95"/>
      <c r="K348" s="94"/>
      <c r="L348" s="93">
        <v>35</v>
      </c>
    </row>
    <row r="349" spans="2:12">
      <c r="B349" s="11">
        <v>141</v>
      </c>
      <c r="C349" s="93"/>
      <c r="D349" s="93"/>
      <c r="E349" s="94"/>
      <c r="F349" s="93"/>
      <c r="G349" s="93"/>
      <c r="H349" s="94"/>
      <c r="I349" s="93"/>
      <c r="J349" s="95"/>
      <c r="K349" s="94"/>
      <c r="L349" s="93">
        <v>35</v>
      </c>
    </row>
    <row r="350" spans="2:12">
      <c r="B350" s="11">
        <v>142</v>
      </c>
      <c r="C350" s="93"/>
      <c r="D350" s="93"/>
      <c r="E350" s="94"/>
      <c r="F350" s="93"/>
      <c r="G350" s="93"/>
      <c r="H350" s="94"/>
      <c r="I350" s="93"/>
      <c r="J350" s="95"/>
      <c r="K350" s="94"/>
      <c r="L350" s="93">
        <v>35</v>
      </c>
    </row>
    <row r="351" spans="2:12">
      <c r="B351" s="11">
        <v>143</v>
      </c>
      <c r="C351" s="93"/>
      <c r="D351" s="93"/>
      <c r="E351" s="94"/>
      <c r="F351" s="93"/>
      <c r="G351" s="93"/>
      <c r="H351" s="94"/>
      <c r="I351" s="93"/>
      <c r="J351" s="95"/>
      <c r="K351" s="94"/>
      <c r="L351" s="93">
        <v>35</v>
      </c>
    </row>
    <row r="352" spans="2:12">
      <c r="B352" s="11">
        <v>144</v>
      </c>
      <c r="C352" s="93"/>
      <c r="D352" s="93"/>
      <c r="E352" s="94"/>
      <c r="F352" s="93"/>
      <c r="G352" s="93"/>
      <c r="H352" s="94"/>
      <c r="I352" s="93"/>
      <c r="J352" s="95"/>
      <c r="K352" s="94"/>
      <c r="L352" s="93">
        <v>35</v>
      </c>
    </row>
    <row r="353" spans="2:12">
      <c r="B353" s="11">
        <v>145</v>
      </c>
      <c r="C353" s="93"/>
      <c r="D353" s="93"/>
      <c r="E353" s="94"/>
      <c r="F353" s="93"/>
      <c r="G353" s="93"/>
      <c r="H353" s="94"/>
      <c r="I353" s="93"/>
      <c r="J353" s="95"/>
      <c r="K353" s="94"/>
      <c r="L353" s="93">
        <v>35</v>
      </c>
    </row>
    <row r="354" spans="2:12">
      <c r="B354" s="11">
        <v>146</v>
      </c>
      <c r="C354" s="93"/>
      <c r="D354" s="93"/>
      <c r="E354" s="94"/>
      <c r="F354" s="93"/>
      <c r="G354" s="93"/>
      <c r="H354" s="94"/>
      <c r="I354" s="93"/>
      <c r="J354" s="95"/>
      <c r="K354" s="94"/>
      <c r="L354" s="93">
        <v>35</v>
      </c>
    </row>
    <row r="355" spans="2:12">
      <c r="B355" s="11">
        <v>147</v>
      </c>
      <c r="C355" s="93"/>
      <c r="D355" s="93"/>
      <c r="E355" s="94"/>
      <c r="F355" s="93"/>
      <c r="G355" s="93"/>
      <c r="H355" s="94"/>
      <c r="I355" s="93"/>
      <c r="J355" s="95"/>
      <c r="K355" s="94"/>
      <c r="L355" s="93">
        <v>35</v>
      </c>
    </row>
    <row r="356" spans="2:12">
      <c r="B356" s="11">
        <v>148</v>
      </c>
      <c r="C356" s="93"/>
      <c r="D356" s="93"/>
      <c r="E356" s="94"/>
      <c r="F356" s="93"/>
      <c r="G356" s="93"/>
      <c r="H356" s="94"/>
      <c r="I356" s="93"/>
      <c r="J356" s="95"/>
      <c r="K356" s="94"/>
      <c r="L356" s="93">
        <v>35</v>
      </c>
    </row>
    <row r="357" spans="2:12">
      <c r="B357" s="11">
        <v>149</v>
      </c>
      <c r="C357" s="93"/>
      <c r="D357" s="93"/>
      <c r="E357" s="94"/>
      <c r="F357" s="93"/>
      <c r="G357" s="93"/>
      <c r="H357" s="94"/>
      <c r="I357" s="93"/>
      <c r="J357" s="95"/>
      <c r="K357" s="94"/>
      <c r="L357" s="93">
        <v>35</v>
      </c>
    </row>
    <row r="358" spans="2:12">
      <c r="B358" s="11">
        <v>150</v>
      </c>
      <c r="C358" s="93"/>
      <c r="D358" s="93"/>
      <c r="E358" s="94"/>
      <c r="F358" s="93"/>
      <c r="G358" s="93"/>
      <c r="H358" s="94"/>
      <c r="I358" s="93"/>
      <c r="J358" s="95"/>
      <c r="K358" s="94"/>
      <c r="L358" s="93">
        <v>35</v>
      </c>
    </row>
    <row r="359" spans="2:12">
      <c r="B359" s="11">
        <v>151</v>
      </c>
      <c r="C359" s="93"/>
      <c r="D359" s="93"/>
      <c r="E359" s="94"/>
      <c r="F359" s="93"/>
      <c r="G359" s="93"/>
      <c r="H359" s="94"/>
      <c r="I359" s="93"/>
      <c r="J359" s="95"/>
      <c r="K359" s="94"/>
      <c r="L359" s="93">
        <v>35</v>
      </c>
    </row>
    <row r="360" spans="2:12">
      <c r="B360" s="11">
        <v>152</v>
      </c>
      <c r="C360" s="93"/>
      <c r="D360" s="93"/>
      <c r="E360" s="94"/>
      <c r="F360" s="93"/>
      <c r="G360" s="93"/>
      <c r="H360" s="94"/>
      <c r="I360" s="93"/>
      <c r="J360" s="95"/>
      <c r="K360" s="94"/>
      <c r="L360" s="93">
        <v>35</v>
      </c>
    </row>
    <row r="361" spans="2:12">
      <c r="B361" s="11">
        <v>153</v>
      </c>
      <c r="C361" s="93"/>
      <c r="D361" s="93"/>
      <c r="E361" s="94"/>
      <c r="F361" s="93"/>
      <c r="G361" s="93"/>
      <c r="H361" s="94"/>
      <c r="I361" s="93"/>
      <c r="J361" s="95"/>
      <c r="K361" s="94"/>
      <c r="L361" s="93">
        <v>35</v>
      </c>
    </row>
    <row r="362" spans="2:12">
      <c r="B362" s="11">
        <v>154</v>
      </c>
      <c r="C362" s="93"/>
      <c r="D362" s="93"/>
      <c r="E362" s="94"/>
      <c r="F362" s="93"/>
      <c r="G362" s="93"/>
      <c r="H362" s="94"/>
      <c r="I362" s="93"/>
      <c r="J362" s="95"/>
      <c r="K362" s="94"/>
      <c r="L362" s="93">
        <v>35</v>
      </c>
    </row>
    <row r="363" spans="2:12">
      <c r="B363" s="11">
        <v>155</v>
      </c>
      <c r="C363" s="93"/>
      <c r="D363" s="93"/>
      <c r="E363" s="94"/>
      <c r="F363" s="93"/>
      <c r="G363" s="93"/>
      <c r="H363" s="94"/>
      <c r="I363" s="93"/>
      <c r="J363" s="95"/>
      <c r="K363" s="94"/>
      <c r="L363" s="93">
        <v>35</v>
      </c>
    </row>
    <row r="364" spans="2:12">
      <c r="B364" s="11">
        <v>156</v>
      </c>
      <c r="C364" s="93"/>
      <c r="D364" s="93"/>
      <c r="E364" s="94"/>
      <c r="F364" s="93"/>
      <c r="G364" s="93"/>
      <c r="H364" s="94"/>
      <c r="I364" s="93"/>
      <c r="J364" s="95"/>
      <c r="K364" s="94"/>
      <c r="L364" s="93">
        <v>35</v>
      </c>
    </row>
    <row r="365" spans="2:12">
      <c r="B365" s="11">
        <v>157</v>
      </c>
      <c r="C365" s="93"/>
      <c r="D365" s="93"/>
      <c r="E365" s="94"/>
      <c r="F365" s="93"/>
      <c r="G365" s="93"/>
      <c r="H365" s="94"/>
      <c r="I365" s="93"/>
      <c r="J365" s="95"/>
      <c r="K365" s="94"/>
      <c r="L365" s="93">
        <v>35</v>
      </c>
    </row>
    <row r="366" spans="2:12">
      <c r="B366" s="11">
        <v>158</v>
      </c>
      <c r="C366" s="93"/>
      <c r="D366" s="93"/>
      <c r="E366" s="94"/>
      <c r="F366" s="93"/>
      <c r="G366" s="93"/>
      <c r="H366" s="94"/>
      <c r="I366" s="93"/>
      <c r="J366" s="95"/>
      <c r="K366" s="94"/>
      <c r="L366" s="93">
        <v>35</v>
      </c>
    </row>
    <row r="367" spans="2:12">
      <c r="B367" s="11">
        <v>159</v>
      </c>
      <c r="C367" s="93"/>
      <c r="D367" s="93"/>
      <c r="E367" s="94"/>
      <c r="F367" s="93"/>
      <c r="G367" s="93"/>
      <c r="H367" s="94"/>
      <c r="I367" s="93"/>
      <c r="J367" s="95"/>
      <c r="K367" s="94"/>
      <c r="L367" s="93">
        <v>35</v>
      </c>
    </row>
    <row r="368" spans="2:12">
      <c r="B368" s="11">
        <v>160</v>
      </c>
      <c r="C368" s="93"/>
      <c r="D368" s="93"/>
      <c r="E368" s="94"/>
      <c r="F368" s="93"/>
      <c r="G368" s="93"/>
      <c r="H368" s="94"/>
      <c r="I368" s="93"/>
      <c r="J368" s="95"/>
      <c r="K368" s="94"/>
      <c r="L368" s="93">
        <v>35</v>
      </c>
    </row>
    <row r="369" spans="2:12">
      <c r="B369" s="11">
        <v>161</v>
      </c>
      <c r="C369" s="93"/>
      <c r="D369" s="93"/>
      <c r="E369" s="94"/>
      <c r="F369" s="93"/>
      <c r="G369" s="93"/>
      <c r="H369" s="94"/>
      <c r="I369" s="93"/>
      <c r="J369" s="95"/>
      <c r="K369" s="94"/>
      <c r="L369" s="93">
        <v>35</v>
      </c>
    </row>
    <row r="370" spans="2:12">
      <c r="B370" s="11">
        <v>162</v>
      </c>
      <c r="C370" s="93"/>
      <c r="D370" s="93"/>
      <c r="E370" s="94"/>
      <c r="F370" s="93"/>
      <c r="G370" s="93"/>
      <c r="H370" s="94"/>
      <c r="I370" s="93"/>
      <c r="J370" s="95"/>
      <c r="K370" s="94"/>
      <c r="L370" s="93">
        <v>35</v>
      </c>
    </row>
    <row r="371" spans="2:12">
      <c r="B371" s="11">
        <v>163</v>
      </c>
      <c r="C371" s="93"/>
      <c r="D371" s="93"/>
      <c r="E371" s="94"/>
      <c r="F371" s="93"/>
      <c r="G371" s="93"/>
      <c r="H371" s="94"/>
      <c r="I371" s="93"/>
      <c r="J371" s="95"/>
      <c r="K371" s="94"/>
      <c r="L371" s="93">
        <v>35</v>
      </c>
    </row>
    <row r="372" spans="2:12">
      <c r="B372" s="11">
        <v>164</v>
      </c>
      <c r="C372" s="93"/>
      <c r="D372" s="93"/>
      <c r="E372" s="94"/>
      <c r="F372" s="93"/>
      <c r="G372" s="93"/>
      <c r="H372" s="94"/>
      <c r="I372" s="93"/>
      <c r="J372" s="95"/>
      <c r="K372" s="94"/>
      <c r="L372" s="93">
        <v>35</v>
      </c>
    </row>
    <row r="373" spans="2:12">
      <c r="B373" s="11">
        <v>165</v>
      </c>
      <c r="C373" s="93"/>
      <c r="D373" s="93"/>
      <c r="E373" s="94"/>
      <c r="F373" s="93"/>
      <c r="G373" s="93"/>
      <c r="H373" s="94"/>
      <c r="I373" s="93"/>
      <c r="J373" s="95"/>
      <c r="K373" s="94"/>
      <c r="L373" s="93">
        <v>35</v>
      </c>
    </row>
    <row r="374" spans="2:12">
      <c r="B374" s="11">
        <v>166</v>
      </c>
      <c r="C374" s="93"/>
      <c r="D374" s="93"/>
      <c r="E374" s="94"/>
      <c r="F374" s="93"/>
      <c r="G374" s="93"/>
      <c r="H374" s="94"/>
      <c r="I374" s="93"/>
      <c r="J374" s="95"/>
      <c r="K374" s="94"/>
      <c r="L374" s="93">
        <v>35</v>
      </c>
    </row>
    <row r="375" spans="2:12">
      <c r="B375" s="11">
        <v>167</v>
      </c>
      <c r="C375" s="93"/>
      <c r="D375" s="93"/>
      <c r="E375" s="94"/>
      <c r="F375" s="93"/>
      <c r="G375" s="93"/>
      <c r="H375" s="94"/>
      <c r="I375" s="93"/>
      <c r="J375" s="95"/>
      <c r="K375" s="94"/>
      <c r="L375" s="93">
        <v>35</v>
      </c>
    </row>
    <row r="376" spans="2:12">
      <c r="B376" s="11">
        <v>168</v>
      </c>
      <c r="C376" s="93"/>
      <c r="D376" s="93"/>
      <c r="E376" s="94"/>
      <c r="F376" s="93"/>
      <c r="G376" s="93"/>
      <c r="H376" s="94"/>
      <c r="I376" s="93"/>
      <c r="J376" s="95"/>
      <c r="K376" s="94"/>
      <c r="L376" s="93">
        <v>35</v>
      </c>
    </row>
    <row r="377" spans="2:12">
      <c r="B377" s="11">
        <v>169</v>
      </c>
      <c r="C377" s="93"/>
      <c r="D377" s="93"/>
      <c r="E377" s="94"/>
      <c r="F377" s="93"/>
      <c r="G377" s="93"/>
      <c r="H377" s="94"/>
      <c r="I377" s="93"/>
      <c r="J377" s="95"/>
      <c r="K377" s="94"/>
      <c r="L377" s="93">
        <v>35</v>
      </c>
    </row>
    <row r="378" spans="2:12">
      <c r="B378" s="11">
        <v>170</v>
      </c>
      <c r="C378" s="93"/>
      <c r="D378" s="93"/>
      <c r="E378" s="94"/>
      <c r="F378" s="93"/>
      <c r="G378" s="93"/>
      <c r="H378" s="94"/>
      <c r="I378" s="93"/>
      <c r="J378" s="95"/>
      <c r="K378" s="94"/>
      <c r="L378" s="93">
        <v>35</v>
      </c>
    </row>
  </sheetData>
  <mergeCells count="6">
    <mergeCell ref="B255:L255"/>
    <mergeCell ref="G81:H81"/>
    <mergeCell ref="G248:H248"/>
    <mergeCell ref="C81:D81"/>
    <mergeCell ref="B88:L88"/>
    <mergeCell ref="C248:D248"/>
  </mergeCells>
  <pageMargins left="0.7" right="0.7" top="0.75" bottom="0.75" header="0.3" footer="0.3"/>
  <pageSetup paperSize="9" orientation="portrait" r:id="rId1"/>
  <headerFooter>
    <oddFooter>&amp;L&amp;1#&amp;"Calibri"&amp;10&amp;K000000Strictly confidential (C4)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CB99E-226D-4D8E-BF6E-8DA51BA5D13A}">
  <dimension ref="A1:N274"/>
  <sheetViews>
    <sheetView showGridLines="0" zoomScaleNormal="100" workbookViewId="0">
      <selection sqref="A1:XFD1048576"/>
    </sheetView>
  </sheetViews>
  <sheetFormatPr defaultColWidth="9" defaultRowHeight="15"/>
  <cols>
    <col min="1" max="1" width="9" style="29"/>
    <col min="2" max="2" width="29.5" style="29" bestFit="1" customWidth="1"/>
    <col min="3" max="3" width="6.875" style="29" bestFit="1" customWidth="1"/>
    <col min="4" max="4" width="9" style="29" customWidth="1"/>
    <col min="5" max="5" width="13.5" style="29" customWidth="1"/>
    <col min="6" max="6" width="10.5" style="29" customWidth="1"/>
    <col min="7" max="7" width="12.875" style="29" customWidth="1"/>
    <col min="8" max="8" width="10" style="29" customWidth="1"/>
    <col min="9" max="9" width="9" style="29"/>
    <col min="10" max="10" width="15.125" style="29" customWidth="1"/>
    <col min="11" max="16384" width="9" style="29"/>
  </cols>
  <sheetData>
    <row r="1" spans="1:1" ht="18.75">
      <c r="A1" s="120" t="s">
        <v>83</v>
      </c>
    </row>
    <row r="35" spans="2:14" ht="15.75" thickBot="1">
      <c r="B35" s="4" t="s">
        <v>107</v>
      </c>
      <c r="C35" s="5"/>
      <c r="D35" s="11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2:14" ht="16.5" thickBot="1">
      <c r="B36" t="s">
        <v>103</v>
      </c>
      <c r="C36"/>
      <c r="D36" s="116"/>
      <c r="E36"/>
      <c r="F36"/>
      <c r="G36"/>
      <c r="H36"/>
      <c r="I36"/>
      <c r="J36"/>
      <c r="K36"/>
      <c r="L36"/>
      <c r="M36"/>
      <c r="N36"/>
    </row>
    <row r="37" spans="2:14" ht="16.5" thickBot="1"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2:14" ht="16.5" thickBot="1">
      <c r="B38" t="s">
        <v>104</v>
      </c>
      <c r="C38"/>
      <c r="D38" s="116"/>
      <c r="E38"/>
      <c r="F38"/>
      <c r="G38"/>
      <c r="H38"/>
      <c r="I38"/>
      <c r="J38"/>
      <c r="K38"/>
      <c r="L38"/>
      <c r="M38"/>
      <c r="N38"/>
    </row>
    <row r="39" spans="2:14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2:14">
      <c r="B40" s="4" t="s">
        <v>2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2" spans="2:14" ht="15.75" thickBot="1">
      <c r="B42" s="28" t="s">
        <v>32</v>
      </c>
    </row>
    <row r="43" spans="2:14" ht="18">
      <c r="B43" s="30" t="s">
        <v>4</v>
      </c>
      <c r="C43" s="31">
        <v>100</v>
      </c>
      <c r="H43" s="32"/>
      <c r="K43" s="9"/>
      <c r="L43" s="8" t="s">
        <v>3</v>
      </c>
    </row>
    <row r="44" spans="2:14">
      <c r="B44" s="33" t="s">
        <v>5</v>
      </c>
      <c r="C44" s="34">
        <v>0</v>
      </c>
      <c r="H44" s="35"/>
      <c r="K44" s="10"/>
      <c r="L44" s="74" t="s">
        <v>53</v>
      </c>
    </row>
    <row r="45" spans="2:14" ht="15.75">
      <c r="B45" s="33" t="s">
        <v>6</v>
      </c>
      <c r="C45" s="65"/>
      <c r="G45" s="36"/>
    </row>
    <row r="46" spans="2:14" ht="15.75">
      <c r="B46" s="33" t="s">
        <v>7</v>
      </c>
      <c r="C46" s="37">
        <v>5</v>
      </c>
      <c r="G46" s="38"/>
      <c r="I46" s="39"/>
      <c r="J46" s="39"/>
    </row>
    <row r="47" spans="2:14" ht="15.75">
      <c r="B47" s="33" t="s">
        <v>8</v>
      </c>
      <c r="C47" s="65"/>
      <c r="I47" s="39"/>
    </row>
    <row r="48" spans="2:14" ht="15.75" thickBot="1">
      <c r="B48" s="40" t="s">
        <v>33</v>
      </c>
      <c r="C48" s="41">
        <v>0.02</v>
      </c>
      <c r="D48" s="42"/>
    </row>
    <row r="49" spans="2:9">
      <c r="C49" s="39"/>
      <c r="D49" s="42"/>
    </row>
    <row r="50" spans="2:9">
      <c r="C50" s="39"/>
    </row>
    <row r="51" spans="2:9">
      <c r="C51" s="39"/>
      <c r="D51" s="42"/>
    </row>
    <row r="52" spans="2:9">
      <c r="B52" s="28" t="s">
        <v>34</v>
      </c>
    </row>
    <row r="53" spans="2:9">
      <c r="B53" s="43"/>
      <c r="C53" s="44"/>
      <c r="D53" s="44"/>
      <c r="E53" s="44"/>
      <c r="F53" s="44"/>
      <c r="G53" s="44"/>
      <c r="H53" s="44"/>
      <c r="I53" s="45"/>
    </row>
    <row r="54" spans="2:9" ht="15.75">
      <c r="B54" s="46" t="s">
        <v>35</v>
      </c>
      <c r="C54" s="47"/>
      <c r="G54" s="48" t="e">
        <f>EXP(((C54-1)*$C$47+0.5*C54*(C54-1)*POWER($C$45,2))*$C$46)*_xlfn.NORM.S.DIST((($C$47-0.5*POWER($C$45,2)+C54*POWER($C$45,2))*$C$46-($C$48*$C$46/C54))/($C$45*SQRT($C$46)),TRUE)</f>
        <v>#DIV/0!</v>
      </c>
      <c r="H54" s="49"/>
      <c r="I54" s="50"/>
    </row>
    <row r="55" spans="2:9">
      <c r="B55" s="46"/>
      <c r="G55" s="48" t="e">
        <f>EXP(($C$48-$C$47)*$C$46)*_xlfn.NORM.S.DIST((($C$48*$C$46/C54)- ($C$47-0.5*POWER($C$45,2))*$C$46)/($C$45*SQRT($C$46)),TRUE)</f>
        <v>#DIV/0!</v>
      </c>
      <c r="H55" s="49"/>
      <c r="I55" s="50"/>
    </row>
    <row r="56" spans="2:9">
      <c r="B56" s="46"/>
      <c r="I56" s="50"/>
    </row>
    <row r="57" spans="2:9" ht="15.75">
      <c r="B57" s="46"/>
      <c r="E57" s="29" t="s">
        <v>36</v>
      </c>
      <c r="G57" s="47"/>
      <c r="I57" s="50"/>
    </row>
    <row r="58" spans="2:9">
      <c r="B58" s="51"/>
      <c r="C58" s="52"/>
      <c r="D58" s="52"/>
      <c r="E58" s="52"/>
      <c r="F58" s="52"/>
      <c r="G58" s="52"/>
      <c r="H58" s="52"/>
      <c r="I58" s="53"/>
    </row>
    <row r="61" spans="2:9">
      <c r="B61" s="28" t="s">
        <v>37</v>
      </c>
    </row>
    <row r="62" spans="2:9">
      <c r="B62" s="43"/>
      <c r="C62" s="44"/>
      <c r="D62" s="44"/>
      <c r="E62" s="44"/>
      <c r="F62" s="44"/>
      <c r="G62" s="44"/>
      <c r="H62" s="44"/>
      <c r="I62" s="45"/>
    </row>
    <row r="63" spans="2:9" ht="15.75">
      <c r="B63" s="46" t="s">
        <v>35</v>
      </c>
      <c r="C63" s="47"/>
      <c r="G63" s="48" t="e">
        <f>EXP(((C63-1)*$C$47+0.5*C63*(C63-1)*POWER($C$45,2))*$C$46)*_xlfn.NORM.S.DIST(($C$47-0.5*POWER($C$45,2)+C63*POWER($C$45,2)-($C$48/C63))*$C$46/($C$45*SQRT($C$46)),TRUE)</f>
        <v>#DIV/0!</v>
      </c>
      <c r="H63" s="49"/>
      <c r="I63" s="50"/>
    </row>
    <row r="64" spans="2:9">
      <c r="B64" s="46"/>
      <c r="G64" s="48" t="e">
        <f>EXP(($C$48-$C$47)*$C$46)*_xlfn.NORM.S.DIST((($C$48/C63)- ($C$47-0.5*POWER($C$45,2)))*$C$46/($C$45*SQRT($C$46)),TRUE)</f>
        <v>#DIV/0!</v>
      </c>
      <c r="H64" s="49"/>
      <c r="I64" s="50"/>
    </row>
    <row r="65" spans="2:14">
      <c r="B65" s="46"/>
      <c r="I65" s="50"/>
    </row>
    <row r="66" spans="2:14" ht="15.75">
      <c r="B66" s="46"/>
      <c r="E66" s="29" t="s">
        <v>36</v>
      </c>
      <c r="G66" s="47"/>
      <c r="I66" s="50"/>
    </row>
    <row r="67" spans="2:14">
      <c r="B67" s="51"/>
      <c r="C67" s="52"/>
      <c r="D67" s="52"/>
      <c r="E67" s="52"/>
      <c r="F67" s="52"/>
      <c r="G67" s="52"/>
      <c r="H67" s="52"/>
      <c r="I67" s="53"/>
    </row>
    <row r="73" spans="2:14" ht="15.75" thickBot="1">
      <c r="B73" s="4" t="s">
        <v>108</v>
      </c>
      <c r="C73" s="5"/>
      <c r="D73" s="11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2:14" ht="16.5" thickBot="1">
      <c r="B74" t="s">
        <v>102</v>
      </c>
      <c r="C74"/>
      <c r="D74" s="116"/>
      <c r="E74"/>
      <c r="F74"/>
      <c r="G74"/>
      <c r="H74"/>
      <c r="I74"/>
      <c r="J74"/>
      <c r="K74"/>
      <c r="L74"/>
      <c r="M74"/>
      <c r="N74"/>
    </row>
    <row r="75" spans="2:14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2:14">
      <c r="B76" s="4" t="s">
        <v>2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2:14" ht="15.75">
      <c r="C77" s="56"/>
      <c r="F77" s="56"/>
      <c r="G77" s="55"/>
    </row>
    <row r="78" spans="2:14" ht="15.75" thickBot="1">
      <c r="B78" s="28" t="s">
        <v>32</v>
      </c>
    </row>
    <row r="79" spans="2:14" ht="18">
      <c r="B79" s="30" t="s">
        <v>4</v>
      </c>
      <c r="C79" s="31">
        <v>100</v>
      </c>
      <c r="H79" s="32"/>
      <c r="K79" s="9"/>
      <c r="L79" s="8" t="s">
        <v>3</v>
      </c>
    </row>
    <row r="80" spans="2:14">
      <c r="B80" s="33" t="s">
        <v>5</v>
      </c>
      <c r="C80" s="34">
        <v>0</v>
      </c>
      <c r="H80" s="35"/>
      <c r="K80" s="10"/>
      <c r="L80" s="74" t="s">
        <v>53</v>
      </c>
    </row>
    <row r="81" spans="2:9" ht="15.75">
      <c r="B81" s="33" t="s">
        <v>6</v>
      </c>
      <c r="C81" s="65"/>
      <c r="G81" s="36"/>
    </row>
    <row r="82" spans="2:9" ht="15.75">
      <c r="B82" s="33" t="s">
        <v>7</v>
      </c>
      <c r="C82" s="37">
        <v>5</v>
      </c>
      <c r="G82" s="38"/>
      <c r="I82" s="39"/>
    </row>
    <row r="83" spans="2:9" ht="15.75">
      <c r="B83" s="33" t="s">
        <v>8</v>
      </c>
      <c r="C83" s="65"/>
      <c r="I83" s="39"/>
    </row>
    <row r="84" spans="2:9" ht="15.75" thickBot="1">
      <c r="B84" s="40" t="s">
        <v>33</v>
      </c>
      <c r="C84" s="41">
        <v>0.02</v>
      </c>
      <c r="D84" s="42"/>
    </row>
    <row r="85" spans="2:9">
      <c r="C85" s="39"/>
      <c r="D85" s="42"/>
    </row>
    <row r="88" spans="2:9">
      <c r="B88" s="28" t="s">
        <v>38</v>
      </c>
    </row>
    <row r="89" spans="2:9">
      <c r="B89" s="43"/>
      <c r="C89" s="44"/>
      <c r="D89" s="44"/>
      <c r="E89" s="44"/>
      <c r="F89" s="44"/>
      <c r="G89" s="44"/>
      <c r="H89" s="44"/>
      <c r="I89" s="45"/>
    </row>
    <row r="90" spans="2:9" ht="15.75">
      <c r="B90" s="46" t="s">
        <v>35</v>
      </c>
      <c r="C90" s="54"/>
      <c r="G90" s="48" t="e">
        <f>EXP(((C90-1)*$C$83+0.5*C90*(C90-1)*POWER($C$81,2))*$C$82)*_xlfn.NORM.S.DIST(($C$83-0.5*POWER($C$81,2)+C90*POWER($C$81,2)-($C$84/C90))*$C$82/($C$81*SQRT($C$82)),TRUE)</f>
        <v>#DIV/0!</v>
      </c>
      <c r="H90" s="49"/>
      <c r="I90" s="50"/>
    </row>
    <row r="91" spans="2:9">
      <c r="B91" s="46"/>
      <c r="G91" s="48" t="e">
        <f>EXP(($C$84-$C$83)*$C$82)*_xlfn.NORM.S.DIST((($C$84/C90)- ($C$83-0.5*POWER($C$81,2)))*$C$82/($C$81*SQRT($C$82)),TRUE)</f>
        <v>#DIV/0!</v>
      </c>
      <c r="H91" s="49"/>
      <c r="I91" s="50"/>
    </row>
    <row r="92" spans="2:9">
      <c r="B92" s="46"/>
      <c r="I92" s="50"/>
    </row>
    <row r="93" spans="2:9" ht="15.75">
      <c r="B93" s="46"/>
      <c r="C93" s="55"/>
      <c r="E93" s="29" t="s">
        <v>36</v>
      </c>
      <c r="G93" s="54"/>
      <c r="I93" s="50"/>
    </row>
    <row r="94" spans="2:9">
      <c r="B94" s="51"/>
      <c r="C94" s="52"/>
      <c r="D94" s="52"/>
      <c r="E94" s="52"/>
      <c r="F94" s="52"/>
      <c r="G94" s="52"/>
      <c r="H94" s="52"/>
      <c r="I94" s="53"/>
    </row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spans="2:14" ht="15.75" customHeight="1"/>
    <row r="146" spans="2:14" ht="15.75" customHeight="1"/>
    <row r="147" spans="2:14" ht="15.75" customHeight="1"/>
    <row r="148" spans="2:14" ht="15.75" customHeight="1"/>
    <row r="149" spans="2:14" ht="15.75" customHeight="1"/>
    <row r="150" spans="2:14" ht="15.75" customHeight="1"/>
    <row r="151" spans="2:14" ht="15.75" customHeight="1"/>
    <row r="152" spans="2:14" ht="15.75" customHeight="1"/>
    <row r="153" spans="2:14" ht="15.75" customHeight="1"/>
    <row r="154" spans="2:14" ht="15.75" customHeight="1"/>
    <row r="155" spans="2:14" ht="15.75" customHeight="1"/>
    <row r="156" spans="2:14" ht="15.75" customHeight="1"/>
    <row r="157" spans="2:14" ht="15.75" customHeight="1"/>
    <row r="158" spans="2:14">
      <c r="B158" s="4" t="s">
        <v>109</v>
      </c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</row>
    <row r="159" spans="2:14" ht="15.75">
      <c r="B159" t="s">
        <v>106</v>
      </c>
      <c r="C159" s="7"/>
      <c r="D159" s="7"/>
      <c r="E159"/>
      <c r="F159"/>
      <c r="G159"/>
      <c r="H159"/>
      <c r="I159"/>
      <c r="J159"/>
      <c r="K159"/>
      <c r="L159"/>
      <c r="M159"/>
      <c r="N159"/>
    </row>
    <row r="160" spans="2:14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2:14">
      <c r="B161" s="4" t="s">
        <v>2</v>
      </c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</row>
    <row r="164" spans="2:14" ht="15.75" thickBot="1">
      <c r="B164" s="28" t="s">
        <v>32</v>
      </c>
      <c r="L164" s="9"/>
      <c r="M164" s="8" t="s">
        <v>3</v>
      </c>
    </row>
    <row r="165" spans="2:14" ht="18">
      <c r="B165" s="30" t="s">
        <v>4</v>
      </c>
      <c r="C165" s="31">
        <v>100</v>
      </c>
      <c r="H165" s="32"/>
      <c r="L165" s="10"/>
      <c r="M165" s="74" t="s">
        <v>53</v>
      </c>
    </row>
    <row r="166" spans="2:14">
      <c r="B166" s="33" t="s">
        <v>5</v>
      </c>
      <c r="C166" s="34">
        <v>0</v>
      </c>
      <c r="H166" s="35"/>
    </row>
    <row r="167" spans="2:14" ht="15.75">
      <c r="B167" s="33" t="s">
        <v>6</v>
      </c>
      <c r="C167" s="65"/>
      <c r="G167" s="36"/>
      <c r="I167" s="57"/>
    </row>
    <row r="168" spans="2:14" ht="15.75">
      <c r="B168" s="33" t="s">
        <v>7</v>
      </c>
      <c r="C168" s="37">
        <v>5</v>
      </c>
      <c r="G168" s="38"/>
      <c r="K168" s="39"/>
    </row>
    <row r="169" spans="2:14" ht="15.75">
      <c r="B169" s="33" t="s">
        <v>8</v>
      </c>
      <c r="C169" s="65"/>
      <c r="K169" s="39"/>
    </row>
    <row r="170" spans="2:14" ht="15.75" thickBot="1">
      <c r="B170" s="40" t="s">
        <v>33</v>
      </c>
      <c r="C170" s="41">
        <v>0.02</v>
      </c>
      <c r="D170" s="42"/>
      <c r="G170" s="59" t="s">
        <v>41</v>
      </c>
    </row>
    <row r="171" spans="2:14">
      <c r="C171" s="39"/>
      <c r="D171" s="42"/>
    </row>
    <row r="172" spans="2:14">
      <c r="C172" s="39"/>
      <c r="D172" s="42"/>
    </row>
    <row r="173" spans="2:14">
      <c r="C173" s="39"/>
      <c r="D173" s="42"/>
    </row>
    <row r="174" spans="2:14">
      <c r="C174" s="39"/>
      <c r="D174" s="42"/>
    </row>
    <row r="175" spans="2:14">
      <c r="C175" s="39"/>
      <c r="D175" s="42"/>
    </row>
    <row r="176" spans="2:14">
      <c r="C176" s="39"/>
      <c r="D176" s="42"/>
    </row>
    <row r="177" spans="2:11">
      <c r="C177" s="39"/>
      <c r="D177" s="42"/>
    </row>
    <row r="178" spans="2:11">
      <c r="C178" s="39"/>
      <c r="D178" s="42"/>
    </row>
    <row r="179" spans="2:11">
      <c r="B179" s="28" t="s">
        <v>42</v>
      </c>
      <c r="C179" s="35"/>
      <c r="D179" s="55"/>
      <c r="F179" s="60"/>
      <c r="J179" s="35"/>
    </row>
    <row r="180" spans="2:11">
      <c r="B180" s="43"/>
      <c r="C180" s="44"/>
      <c r="D180" s="44"/>
      <c r="E180" s="44"/>
      <c r="F180" s="44"/>
      <c r="G180" s="44"/>
      <c r="H180" s="44"/>
      <c r="I180" s="44"/>
      <c r="J180" s="44"/>
      <c r="K180" s="45"/>
    </row>
    <row r="181" spans="2:11" ht="15.75">
      <c r="B181" s="46" t="s">
        <v>39</v>
      </c>
      <c r="C181" s="118">
        <f>0.5*C182</f>
        <v>0</v>
      </c>
      <c r="D181" s="61"/>
      <c r="G181" s="48" t="e">
        <f>EXP($C$170*$C$168)*_xlfn.NORM.S.DIST((-($C$169-0.5*POWER($C$167,2))*$C$168+($C$181*$C$168/$C$183))/($C$167*SQRT($C$168)),TRUE)</f>
        <v>#DIV/0!</v>
      </c>
      <c r="H181" s="49"/>
      <c r="J181" s="38"/>
      <c r="K181" s="50"/>
    </row>
    <row r="182" spans="2:11" ht="15.75">
      <c r="B182" s="46" t="s">
        <v>40</v>
      </c>
      <c r="C182" s="47"/>
      <c r="D182" s="61"/>
      <c r="G182" s="48" t="e">
        <f>EXP($C$184*($C$169+0.5*($C$184-1)*POWER($C$167,2))*$C$168)*_xlfn.NORM.S.DIST((($C$169-0.5*POWER($C$167,2)+$C$184*POWER($C$167,2))*$C$168-($C$182*$C$168/$C$184))/($C$167*SQRT($C$168)),TRUE)</f>
        <v>#DIV/0!</v>
      </c>
      <c r="H182" s="49"/>
      <c r="K182" s="50"/>
    </row>
    <row r="183" spans="2:11" ht="15.75">
      <c r="B183" s="46" t="s">
        <v>43</v>
      </c>
      <c r="C183" s="119">
        <f>0.9*C184</f>
        <v>0</v>
      </c>
      <c r="G183" s="48" t="e">
        <f>EXP($C$183*($C$169+0.5*($C$183-1)*POWER($C$167,2))*$C$168)*(_xlfn.NORM.S.DIST((($C$169-0.5*POWER($C$167,2)+$C$183*POWER($C$167,2))*$C$168-($C$181*$C$168/$C$183))/($C$167*SQRT($C$168)),TRUE)-_xlfn.NORM.S.DIST((($C$169-0.5*POWER($C$167,2)+$C$183*POWER($C$167,2))*$C$168-($C$182*$C$168/$C$184))/($C$167*SQRT($C$168)),TRUE))</f>
        <v>#DIV/0!</v>
      </c>
      <c r="H183" s="49"/>
      <c r="J183" s="38"/>
      <c r="K183" s="50"/>
    </row>
    <row r="184" spans="2:11" ht="15.75">
      <c r="B184" s="46" t="s">
        <v>44</v>
      </c>
      <c r="C184" s="54"/>
      <c r="D184" s="62"/>
      <c r="K184" s="50"/>
    </row>
    <row r="185" spans="2:11">
      <c r="B185" s="46"/>
      <c r="J185" s="38"/>
      <c r="K185" s="63"/>
    </row>
    <row r="186" spans="2:11" ht="15.75">
      <c r="B186" s="46"/>
      <c r="E186" s="29" t="s">
        <v>45</v>
      </c>
      <c r="G186" s="117"/>
      <c r="H186" s="64"/>
      <c r="K186" s="50"/>
    </row>
    <row r="187" spans="2:11">
      <c r="B187" s="51"/>
      <c r="C187" s="52"/>
      <c r="D187" s="52"/>
      <c r="E187" s="52"/>
      <c r="F187" s="52"/>
      <c r="G187" s="52"/>
      <c r="H187" s="52"/>
      <c r="I187" s="52"/>
      <c r="J187" s="52"/>
      <c r="K187" s="53"/>
    </row>
    <row r="189" spans="2:11" ht="15.75">
      <c r="C189" s="56"/>
      <c r="D189" s="55"/>
      <c r="E189" s="38"/>
      <c r="G189" s="55"/>
    </row>
    <row r="198" spans="2:14">
      <c r="B198" s="4" t="s">
        <v>111</v>
      </c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</row>
    <row r="199" spans="2:14" ht="15.75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2:14"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</row>
    <row r="201" spans="2:14">
      <c r="B201" s="121"/>
      <c r="C201" s="121"/>
      <c r="D201" s="121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</row>
    <row r="202" spans="2:14">
      <c r="B202" s="121"/>
      <c r="C202" s="121"/>
      <c r="D202" s="121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</row>
    <row r="204" spans="2:14">
      <c r="B204" s="4" t="s">
        <v>2</v>
      </c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</row>
    <row r="207" spans="2:14" ht="15.75" thickBot="1">
      <c r="B207" s="28" t="s">
        <v>47</v>
      </c>
      <c r="L207" s="9"/>
      <c r="M207" s="8" t="s">
        <v>3</v>
      </c>
    </row>
    <row r="208" spans="2:14" ht="18">
      <c r="B208" s="30" t="s">
        <v>4</v>
      </c>
      <c r="C208" s="31">
        <v>100</v>
      </c>
      <c r="H208" s="32"/>
      <c r="L208" s="10"/>
      <c r="M208" s="74" t="s">
        <v>53</v>
      </c>
    </row>
    <row r="209" spans="2:9">
      <c r="B209" s="33" t="s">
        <v>5</v>
      </c>
      <c r="C209" s="34">
        <v>0</v>
      </c>
      <c r="H209" s="35"/>
    </row>
    <row r="210" spans="2:9" ht="15.75">
      <c r="B210" s="33" t="s">
        <v>6</v>
      </c>
      <c r="C210" s="65"/>
      <c r="G210" s="36"/>
    </row>
    <row r="211" spans="2:9" ht="15.75">
      <c r="B211" s="33" t="s">
        <v>7</v>
      </c>
      <c r="C211" s="37">
        <v>5</v>
      </c>
      <c r="G211" s="38"/>
      <c r="I211" s="39"/>
    </row>
    <row r="212" spans="2:9" ht="15.75">
      <c r="B212" s="33" t="s">
        <v>8</v>
      </c>
      <c r="C212" s="65"/>
      <c r="I212" s="39"/>
    </row>
    <row r="213" spans="2:9" ht="15.75" thickBot="1">
      <c r="B213" s="40" t="s">
        <v>33</v>
      </c>
      <c r="C213" s="41">
        <v>0.02</v>
      </c>
      <c r="D213" s="42"/>
    </row>
    <row r="214" spans="2:9">
      <c r="C214" s="39"/>
      <c r="D214" s="42"/>
    </row>
    <row r="215" spans="2:9">
      <c r="C215" s="39"/>
    </row>
    <row r="216" spans="2:9">
      <c r="C216" s="39"/>
      <c r="D216" s="42"/>
    </row>
    <row r="217" spans="2:9">
      <c r="B217" s="28" t="s">
        <v>34</v>
      </c>
    </row>
    <row r="218" spans="2:9">
      <c r="B218" s="43"/>
      <c r="C218" s="44"/>
      <c r="D218" s="44"/>
      <c r="E218" s="44"/>
      <c r="F218" s="44"/>
      <c r="G218" s="44"/>
      <c r="H218" s="44"/>
      <c r="I218" s="45"/>
    </row>
    <row r="219" spans="2:9" ht="15.75">
      <c r="B219" s="46" t="s">
        <v>35</v>
      </c>
      <c r="C219" s="47"/>
      <c r="G219" s="48" t="e">
        <f>EXP(((C219-1)*$C$212+0.5*C219*(C219-1)*POWER($C$210,2))*$C$211)*_xlfn.NORM.S.DIST((($C$212-0.5*POWER($C$210,2)+C219*POWER($C$210,2))*$C$211-($C$213*$C$211/C219))/($C$210*SQRT($C$211)),TRUE)</f>
        <v>#DIV/0!</v>
      </c>
      <c r="H219" s="49"/>
      <c r="I219" s="50"/>
    </row>
    <row r="220" spans="2:9">
      <c r="B220" s="46"/>
      <c r="G220" s="48" t="e">
        <f>EXP(($C$213-$C$212)*$C$211)*_xlfn.NORM.S.DIST((($C$213*$C$211/C219)- ($C$212-0.5*POWER($C$210,2))*$C$211)/($C$210*SQRT($C$211)),TRUE)</f>
        <v>#DIV/0!</v>
      </c>
      <c r="H220" s="49"/>
      <c r="I220" s="50"/>
    </row>
    <row r="221" spans="2:9">
      <c r="B221" s="46"/>
      <c r="I221" s="50"/>
    </row>
    <row r="222" spans="2:9" ht="15.75">
      <c r="B222" s="46"/>
      <c r="E222" s="29" t="s">
        <v>36</v>
      </c>
      <c r="G222" s="117"/>
      <c r="I222" s="50"/>
    </row>
    <row r="223" spans="2:9">
      <c r="B223" s="51"/>
      <c r="C223" s="52"/>
      <c r="D223" s="52"/>
      <c r="E223" s="52"/>
      <c r="F223" s="52"/>
      <c r="G223" s="52"/>
      <c r="H223" s="52"/>
      <c r="I223" s="53"/>
    </row>
    <row r="226" spans="2:11" ht="15.75" thickBot="1">
      <c r="B226" s="28" t="s">
        <v>48</v>
      </c>
    </row>
    <row r="227" spans="2:11" ht="18">
      <c r="B227" s="30" t="s">
        <v>4</v>
      </c>
      <c r="C227" s="31">
        <v>100</v>
      </c>
      <c r="H227" s="32"/>
    </row>
    <row r="228" spans="2:11">
      <c r="B228" s="33" t="s">
        <v>5</v>
      </c>
      <c r="C228" s="34">
        <v>0</v>
      </c>
      <c r="H228" s="35"/>
    </row>
    <row r="229" spans="2:11" ht="15.75">
      <c r="B229" s="33" t="s">
        <v>6</v>
      </c>
      <c r="C229" s="65"/>
      <c r="G229" s="36"/>
      <c r="I229" s="57"/>
    </row>
    <row r="230" spans="2:11" ht="15.75">
      <c r="B230" s="33" t="s">
        <v>7</v>
      </c>
      <c r="C230" s="37">
        <v>5</v>
      </c>
      <c r="G230" s="38"/>
      <c r="K230" s="39"/>
    </row>
    <row r="231" spans="2:11" ht="15.75">
      <c r="B231" s="33" t="s">
        <v>8</v>
      </c>
      <c r="C231" s="65"/>
      <c r="K231" s="39"/>
    </row>
    <row r="232" spans="2:11">
      <c r="B232" s="33" t="s">
        <v>39</v>
      </c>
      <c r="C232" s="34">
        <f>C233*0.5</f>
        <v>0</v>
      </c>
      <c r="E232" s="39"/>
    </row>
    <row r="233" spans="2:11" ht="15.75">
      <c r="B233" s="33" t="s">
        <v>40</v>
      </c>
      <c r="C233" s="65"/>
      <c r="D233" s="58"/>
      <c r="E233" s="39"/>
      <c r="G233" s="39"/>
    </row>
    <row r="234" spans="2:11" ht="15.75" thickBot="1">
      <c r="B234" s="40" t="s">
        <v>33</v>
      </c>
      <c r="C234" s="41">
        <v>0.02</v>
      </c>
      <c r="D234" s="42"/>
      <c r="G234" s="59" t="s">
        <v>41</v>
      </c>
    </row>
    <row r="235" spans="2:11">
      <c r="C235" s="39"/>
      <c r="D235" s="42"/>
    </row>
    <row r="236" spans="2:11">
      <c r="C236" s="39"/>
      <c r="D236" s="42"/>
    </row>
    <row r="237" spans="2:11">
      <c r="C237" s="39"/>
      <c r="D237" s="42"/>
    </row>
    <row r="238" spans="2:11">
      <c r="C238" s="39"/>
      <c r="D238" s="42"/>
    </row>
    <row r="239" spans="2:11">
      <c r="C239" s="39"/>
      <c r="D239" s="42"/>
    </row>
    <row r="240" spans="2:11">
      <c r="C240" s="39"/>
      <c r="D240" s="42"/>
    </row>
    <row r="241" spans="2:11">
      <c r="C241" s="39"/>
      <c r="D241" s="42"/>
    </row>
    <row r="242" spans="2:11">
      <c r="B242" s="28" t="s">
        <v>42</v>
      </c>
    </row>
    <row r="243" spans="2:11">
      <c r="B243" s="43"/>
      <c r="C243" s="44"/>
      <c r="D243" s="44"/>
      <c r="E243" s="44"/>
      <c r="F243" s="44"/>
      <c r="G243" s="44"/>
      <c r="H243" s="44"/>
      <c r="I243" s="44"/>
      <c r="J243" s="44"/>
      <c r="K243" s="45"/>
    </row>
    <row r="244" spans="2:11" ht="15.75">
      <c r="B244" s="46" t="s">
        <v>39</v>
      </c>
      <c r="C244" s="47">
        <f>0.5*C245</f>
        <v>0</v>
      </c>
      <c r="D244" s="61"/>
      <c r="G244" s="48" t="e">
        <f>EXP($C$234*$C$230)*_xlfn.NORM.S.DIST((-($C$231-0.5*POWER($C$229,2))*$C$230+($C$244*$C$230/$C$246))/($C$229*SQRT($C$230)),TRUE)</f>
        <v>#DIV/0!</v>
      </c>
      <c r="H244" s="49"/>
      <c r="J244" s="38"/>
      <c r="K244" s="50"/>
    </row>
    <row r="245" spans="2:11" ht="15.75">
      <c r="B245" s="46" t="s">
        <v>40</v>
      </c>
      <c r="C245" s="47"/>
      <c r="D245" s="61"/>
      <c r="G245" s="48" t="e">
        <f>EXP($C$247*($C$231+0.5*($C$247-1)*POWER($C$229,2))*$C$230)*_xlfn.NORM.S.DIST((($C$231-0.5*POWER($C$229,2)+$C$247*POWER($C$229,2))*$C$230-($C$245*$C$230/$C$247))/($C$229*SQRT($C$230)),TRUE)</f>
        <v>#DIV/0!</v>
      </c>
      <c r="H245" s="49"/>
      <c r="K245" s="50"/>
    </row>
    <row r="246" spans="2:11" ht="15.75">
      <c r="B246" s="46" t="s">
        <v>43</v>
      </c>
      <c r="C246" s="54">
        <f>0.9*C247</f>
        <v>0</v>
      </c>
      <c r="G246" s="48" t="e">
        <f>EXP($C$246*($C$231+0.5*($C$246-1)*POWER($C$229,2))*$C$230)*(_xlfn.NORM.S.DIST((($C$231-0.5*POWER($C$229,2)+$C$246*POWER($C$229,2))*$C$230-($C$244*$C$230/$C$246))/($C$229*SQRT($C$230)),TRUE)-_xlfn.NORM.S.DIST((($C$231-0.5*POWER($C$229,2)+$C$246*POWER($C$229,2))*$C$230-($C$245*$C$230/$C$247))/($C$229*SQRT($C$230)),TRUE))</f>
        <v>#DIV/0!</v>
      </c>
      <c r="H246" s="49"/>
      <c r="J246" s="38"/>
      <c r="K246" s="50"/>
    </row>
    <row r="247" spans="2:11" ht="15.75">
      <c r="B247" s="46" t="s">
        <v>44</v>
      </c>
      <c r="C247" s="54"/>
      <c r="D247" s="62"/>
      <c r="K247" s="50"/>
    </row>
    <row r="248" spans="2:11">
      <c r="B248" s="46"/>
      <c r="J248" s="38"/>
      <c r="K248" s="63"/>
    </row>
    <row r="249" spans="2:11" ht="15.75">
      <c r="B249" s="46"/>
      <c r="E249" s="29" t="s">
        <v>45</v>
      </c>
      <c r="G249" s="117"/>
      <c r="H249" s="55"/>
      <c r="K249" s="50"/>
    </row>
    <row r="250" spans="2:11" ht="15.75">
      <c r="B250" s="46" t="s">
        <v>46</v>
      </c>
      <c r="C250" s="62">
        <f>EXP($C$234*$C$230)-1</f>
        <v>0.10517091807564771</v>
      </c>
      <c r="G250" s="72"/>
      <c r="H250" s="55"/>
      <c r="K250" s="50"/>
    </row>
    <row r="251" spans="2:11">
      <c r="B251" s="51"/>
      <c r="C251" s="52"/>
      <c r="D251" s="52"/>
      <c r="E251" s="52"/>
      <c r="F251" s="52"/>
      <c r="G251" s="52"/>
      <c r="H251" s="52"/>
      <c r="I251" s="52"/>
      <c r="J251" s="52"/>
      <c r="K251" s="53"/>
    </row>
    <row r="254" spans="2:11" ht="15.75">
      <c r="C254" s="56"/>
      <c r="D254" s="55"/>
      <c r="F254" s="56"/>
      <c r="G254" s="55"/>
      <c r="I254" s="35"/>
      <c r="J254" s="35"/>
    </row>
    <row r="255" spans="2:11" ht="15.75">
      <c r="C255" s="56"/>
      <c r="I255" s="35"/>
      <c r="J255" s="35"/>
    </row>
    <row r="256" spans="2:11">
      <c r="C256" s="35"/>
      <c r="I256" s="35"/>
      <c r="K256" s="35"/>
    </row>
    <row r="257" spans="2:14">
      <c r="B257" s="71"/>
      <c r="C257" s="35"/>
      <c r="I257" s="35"/>
      <c r="K257" s="35"/>
    </row>
    <row r="258" spans="2:14">
      <c r="B258" s="4" t="s">
        <v>110</v>
      </c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</row>
    <row r="259" spans="2:14" ht="15.75">
      <c r="B259" s="66" t="s">
        <v>49</v>
      </c>
      <c r="C259" s="67" t="s">
        <v>50</v>
      </c>
      <c r="D259" s="68" t="s">
        <v>51</v>
      </c>
      <c r="E259" s="69" t="s">
        <v>52</v>
      </c>
      <c r="F259"/>
      <c r="G259"/>
      <c r="H259"/>
      <c r="I259"/>
      <c r="J259"/>
      <c r="K259"/>
      <c r="L259"/>
      <c r="M259"/>
      <c r="N259"/>
    </row>
    <row r="260" spans="2:14" ht="15.75">
      <c r="B260" s="70">
        <v>0.03</v>
      </c>
      <c r="C260" s="89"/>
      <c r="D260" s="89"/>
      <c r="E260" s="73">
        <f t="shared" ref="E260:E266" si="0">D260-C260</f>
        <v>0</v>
      </c>
      <c r="F260"/>
      <c r="G260"/>
      <c r="H260"/>
      <c r="I260"/>
      <c r="J260"/>
      <c r="K260"/>
      <c r="L260"/>
      <c r="M260"/>
      <c r="N260"/>
    </row>
    <row r="261" spans="2:14" ht="15.75">
      <c r="B261" s="70">
        <f>B260+0.05</f>
        <v>0.08</v>
      </c>
      <c r="C261" s="89"/>
      <c r="D261" s="89"/>
      <c r="E261" s="73">
        <f t="shared" si="0"/>
        <v>0</v>
      </c>
      <c r="F261"/>
      <c r="G261"/>
      <c r="H261"/>
      <c r="I261"/>
      <c r="J261"/>
      <c r="K261"/>
      <c r="L261"/>
      <c r="M261"/>
      <c r="N261"/>
    </row>
    <row r="262" spans="2:14" ht="15.75">
      <c r="B262" s="70">
        <f>B261+0.05</f>
        <v>0.13</v>
      </c>
      <c r="C262" s="89"/>
      <c r="D262" s="89"/>
      <c r="E262" s="73">
        <f t="shared" si="0"/>
        <v>0</v>
      </c>
      <c r="F262"/>
      <c r="G262"/>
      <c r="H262"/>
      <c r="I262"/>
      <c r="J262"/>
      <c r="K262"/>
      <c r="L262"/>
      <c r="M262"/>
      <c r="N262"/>
    </row>
    <row r="263" spans="2:14" ht="15.75">
      <c r="B263" s="70">
        <f t="shared" ref="B263:B266" si="1">B262+0.05</f>
        <v>0.18</v>
      </c>
      <c r="C263" s="89"/>
      <c r="D263" s="89"/>
      <c r="E263" s="73">
        <f t="shared" si="0"/>
        <v>0</v>
      </c>
      <c r="F263"/>
      <c r="G263"/>
      <c r="H263"/>
      <c r="I263"/>
      <c r="J263"/>
      <c r="K263"/>
      <c r="L263"/>
      <c r="M263"/>
      <c r="N263"/>
    </row>
    <row r="264" spans="2:14" ht="15.75">
      <c r="B264" s="70">
        <f t="shared" si="1"/>
        <v>0.22999999999999998</v>
      </c>
      <c r="C264" s="89"/>
      <c r="D264" s="89"/>
      <c r="E264" s="73">
        <f t="shared" si="0"/>
        <v>0</v>
      </c>
      <c r="F264"/>
      <c r="G264"/>
      <c r="H264"/>
      <c r="I264"/>
      <c r="J264"/>
      <c r="K264"/>
      <c r="L264"/>
      <c r="M264"/>
      <c r="N264"/>
    </row>
    <row r="265" spans="2:14" ht="15.75">
      <c r="B265" s="70">
        <f t="shared" si="1"/>
        <v>0.27999999999999997</v>
      </c>
      <c r="C265" s="89"/>
      <c r="D265" s="89"/>
      <c r="E265" s="73">
        <f t="shared" si="0"/>
        <v>0</v>
      </c>
      <c r="F265"/>
      <c r="G265"/>
      <c r="H265"/>
      <c r="I265"/>
      <c r="J265"/>
      <c r="K265"/>
      <c r="L265"/>
      <c r="M265"/>
      <c r="N265"/>
    </row>
    <row r="266" spans="2:14" ht="15.75">
      <c r="B266" s="70">
        <f t="shared" si="1"/>
        <v>0.32999999999999996</v>
      </c>
      <c r="C266" s="89"/>
      <c r="D266" s="89"/>
      <c r="E266" s="73">
        <f t="shared" si="0"/>
        <v>0</v>
      </c>
      <c r="F266"/>
      <c r="G266"/>
      <c r="H266"/>
      <c r="I266"/>
      <c r="J266"/>
      <c r="K266"/>
      <c r="L266"/>
      <c r="M266"/>
      <c r="N266"/>
    </row>
    <row r="274" spans="2:14" ht="15.75">
      <c r="B274"/>
      <c r="C274"/>
      <c r="D274"/>
      <c r="E274"/>
      <c r="F274"/>
      <c r="G274"/>
      <c r="H274"/>
      <c r="I274"/>
      <c r="J274"/>
      <c r="K274"/>
      <c r="L274"/>
      <c r="M274"/>
      <c r="N27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Candidate #</vt:lpstr>
      <vt:lpstr>Q5</vt:lpstr>
      <vt:lpstr>Q7</vt:lpstr>
      <vt:lpstr>Q8</vt:lpstr>
      <vt:lpstr>Q9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2024-06-08T19:17:17Z</dcterms:created>
  <dcterms:modified xsi:type="dcterms:W3CDTF">2025-03-31T03:18:03Z</dcterms:modified>
</cp:coreProperties>
</file>